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025" tabRatio="592" firstSheet="4" activeTab="4"/>
  </bookViews>
  <sheets>
    <sheet name="Sheet5" sheetId="1" state="hidden" r:id="rId1"/>
    <sheet name="Sheet4" sheetId="2" state="hidden" r:id="rId2"/>
    <sheet name="Sheet3" sheetId="3" state="hidden" r:id="rId3"/>
    <sheet name="Sheet2" sheetId="4" state="hidden" r:id="rId4"/>
    <sheet name="փոփ-3" sheetId="5" r:id="rId5"/>
    <sheet name="փոփ 2-07.07.21" sheetId="6" r:id="rId6"/>
    <sheet name="2021+փոփ 1" sheetId="7" r:id="rId7"/>
    <sheet name="2021" sheetId="8" r:id="rId8"/>
    <sheet name="Հավելավճար-2021" sheetId="9" r:id="rId9"/>
    <sheet name="01.01.2020" sheetId="10" r:id="rId10"/>
    <sheet name="01.01.2021-ից փոփ." sheetId="11" r:id="rId11"/>
    <sheet name="Հավելավճար-2020" sheetId="12" r:id="rId12"/>
    <sheet name="Sheet6" sheetId="13" r:id="rId13"/>
  </sheets>
  <definedNames>
    <definedName name="_xlnm._FilterDatabase" localSheetId="9" hidden="1">'01.01.2020'!$A$6:$O$32</definedName>
    <definedName name="_xlnm._FilterDatabase" localSheetId="7" hidden="1">'2021'!$A$5:$H$42</definedName>
    <definedName name="_xlnm._FilterDatabase" localSheetId="6" hidden="1">'2021+փոփ 1'!$A$6:$N$43</definedName>
    <definedName name="_xlnm._FilterDatabase" localSheetId="12" hidden="1">'Sheet6'!$A$1:$P$20</definedName>
    <definedName name="_xlnm._FilterDatabase" localSheetId="8" hidden="1">'Հավելավճար-2021'!$B$6:$N$6</definedName>
    <definedName name="_xlnm.Print_Area" localSheetId="5">'փոփ 2-07.07.21'!$A$1:$K$44</definedName>
  </definedNames>
  <calcPr fullCalcOnLoad="1"/>
</workbook>
</file>

<file path=xl/sharedStrings.xml><?xml version="1.0" encoding="utf-8"?>
<sst xmlns="http://schemas.openxmlformats.org/spreadsheetml/2006/main" count="1042" uniqueCount="172">
  <si>
    <t>ÌÝÝ¹Û³Ý ³Ùë³ÃÇíÁ</t>
  </si>
  <si>
    <t>ê»éÁ</t>
  </si>
  <si>
    <t>Ð»é³Ëáë³- Ñ³Ù³ñÝ»ñÁ</t>
  </si>
  <si>
    <t>ÎñÃáõÃÛáõÝÁ</t>
  </si>
  <si>
    <t>àõëáõÙÝ³Ï³Ý Ñ³ëï³ïáõÃÛáõÝÁ</t>
  </si>
  <si>
    <t>àõëÙ³Ý ëÏÇ½µÁ</t>
  </si>
  <si>
    <t>àõëÙ³Ý ³í³ñïÁ</t>
  </si>
  <si>
    <t>N</t>
  </si>
  <si>
    <t>´Ý³ÏáõÃÛ³Ý í³ÛñÁ</t>
  </si>
  <si>
    <t>²ÝÓÝ³·ñÇ Ï³Ù ÷³Ëëï³Ï³ÝÇ Ï³ñ·³íÇ×³ÏÁ Ñ³í³ëïáÕ ÷³ëï³ÃÕÃÇïíÛ³ÉÝ»ñÁ (ë»ñÇ³Ý, Ñ³Ù³ñÁ ¨ áõÙ ÏáÕÙÇó ¿ ïñí»É)</t>
  </si>
  <si>
    <t>Ø³ëÝ³·ÇïáõÃÛáõÝÁ</t>
  </si>
  <si>
    <t>àñ³Ï³íáñáõÙÁ</t>
  </si>
  <si>
    <t>1.2-1</t>
  </si>
  <si>
    <t>Հ/հ</t>
  </si>
  <si>
    <t>Համայնքի ղեկավար</t>
  </si>
  <si>
    <t>Համայնքի ղեկավարի տեղակալ</t>
  </si>
  <si>
    <t>Աշխատակազմի քարտուղար</t>
  </si>
  <si>
    <t>1-ին կարգի մասնագետ</t>
  </si>
  <si>
    <t>2-րդ կարգի մասնագետ</t>
  </si>
  <si>
    <t>Վարորդ</t>
  </si>
  <si>
    <t>3.2-1</t>
  </si>
  <si>
    <t>3.3-1</t>
  </si>
  <si>
    <t>3.1-1</t>
  </si>
  <si>
    <t>Հաստիքի անվանումը</t>
  </si>
  <si>
    <t>բաժնի պետ</t>
  </si>
  <si>
    <t>3.1-2</t>
  </si>
  <si>
    <t>առաջատար մասնագետ</t>
  </si>
  <si>
    <t>Գործավար</t>
  </si>
  <si>
    <t>գլխավոր մասնագետ</t>
  </si>
  <si>
    <t>Համայնքի ղեկավարի օգնական</t>
  </si>
  <si>
    <t>Վարչական ղեկավար</t>
  </si>
  <si>
    <t>Հավաքարար</t>
  </si>
  <si>
    <t>Ֆինանսատնտեսագիտական, եկամուտների հաշվառման և հավաքագրման, ծրագրերի կազմման և համակարգման բաժին</t>
  </si>
  <si>
    <t>3.3-2</t>
  </si>
  <si>
    <t>2.3-1</t>
  </si>
  <si>
    <t>2.3-2</t>
  </si>
  <si>
    <t>2.3-3</t>
  </si>
  <si>
    <t>2.3-4</t>
  </si>
  <si>
    <t>3.1-3</t>
  </si>
  <si>
    <t>3.1-4</t>
  </si>
  <si>
    <t>3.2-2</t>
  </si>
  <si>
    <t>3.2-3</t>
  </si>
  <si>
    <t>2.1-1</t>
  </si>
  <si>
    <t>3.1-5</t>
  </si>
  <si>
    <t>Աշխատակազմ (կառուցվածքային ստորաբաժանումների մեջ չներառված պաշտոններ)</t>
  </si>
  <si>
    <t>Թադևոսյան Սուսաննա</t>
  </si>
  <si>
    <t>Մարգարյան Անահիտ</t>
  </si>
  <si>
    <t>Մինասյան Նաիրա</t>
  </si>
  <si>
    <t>Պետրոսյան Արմինե</t>
  </si>
  <si>
    <t>Սիրականյան Վահե</t>
  </si>
  <si>
    <t>Մնացականյան Կարինե</t>
  </si>
  <si>
    <t>Հովհաննիսյան Սոնա</t>
  </si>
  <si>
    <t>Աղաջանյան Սաթենիկ</t>
  </si>
  <si>
    <t>Քոչարյան Նաիրա</t>
  </si>
  <si>
    <t>Գրիգորյան Հուսիկ</t>
  </si>
  <si>
    <t>Անտոնյան Սուսաննա</t>
  </si>
  <si>
    <t>Գրիգորյան Կարինե</t>
  </si>
  <si>
    <t>Թադևոսյան Լիաննա</t>
  </si>
  <si>
    <t>19.06.2008</t>
  </si>
  <si>
    <t>25.09.2014</t>
  </si>
  <si>
    <t>13.05.2009</t>
  </si>
  <si>
    <t>15.06.2009</t>
  </si>
  <si>
    <t>19.09.2018</t>
  </si>
  <si>
    <t>0</t>
  </si>
  <si>
    <t>0---09.03.2016</t>
  </si>
  <si>
    <t>21.05.2008</t>
  </si>
  <si>
    <t>29.06.2009</t>
  </si>
  <si>
    <t>13.09.2013</t>
  </si>
  <si>
    <t>1-ին դասի կրտսեր ծդա</t>
  </si>
  <si>
    <t>10.12.2013-1-ին դասի խորհրդ-դ/ա</t>
  </si>
  <si>
    <t>12.12.2016-3-րդ դասի առաջատ. ծդա</t>
  </si>
  <si>
    <t>հ/հ</t>
  </si>
  <si>
    <t>Ազգանուն
անուն</t>
  </si>
  <si>
    <t>Համայնքային ծառայողի 
պաշտոնը</t>
  </si>
  <si>
    <t>ծածկագիրը</t>
  </si>
  <si>
    <t>դրամ</t>
  </si>
  <si>
    <t>Պաշտոնային 
դրույքաչափը</t>
  </si>
  <si>
    <t>ԱԲ/ԴԱ
Պաշտոնային 
դրույքաչափի նկատմամբ 
3%</t>
  </si>
  <si>
    <t>5 տարի և 
ավելի ստաժ
Պաշտոնային 
դրույքաչափի նկատմամբ 
7%</t>
  </si>
  <si>
    <t>(3+7)=10 %</t>
  </si>
  <si>
    <t>Ընդամենը
աշխատավարձ
(5+8)</t>
  </si>
  <si>
    <t>ՔԱՂԱՔԱԿԱՆ ՊԱՇՏՈՆՆԵՐ</t>
  </si>
  <si>
    <t>ՀԱՅԵՑՈՂԱԿԱՆ ՊԱՇՏՈՆՆԵՐ</t>
  </si>
  <si>
    <t>ՎԱՐՉԱԿԱՆ ՊԱՇՏՈՆՆԵՐ</t>
  </si>
  <si>
    <t>ՀԱՄԱՅՆՔԱՅԻՆ ԾԱՌԱՅՈՒԹՅԱՆ ՀԱՍՏԻՔՆԵՐ</t>
  </si>
  <si>
    <t>Պաշտոնի 
ծածկագիր</t>
  </si>
  <si>
    <t>Հաստիքային 
միավոր</t>
  </si>
  <si>
    <t xml:space="preserve">Պաշտոնային դրույքաչափ
(ՀՀ դրամ)
</t>
  </si>
  <si>
    <t>Աշխատա-
վարձի չափը
(ՀՀ դրամ)</t>
  </si>
  <si>
    <t xml:space="preserve">Հավելա-վճար
(ՀՀ դրամ) </t>
  </si>
  <si>
    <t xml:space="preserve">Հավելում
(ՀՀ դրամ) 
</t>
  </si>
  <si>
    <t>բաժնի գլխավոր մասնագետ</t>
  </si>
  <si>
    <t>բաժնի առաջատար մասնագետ</t>
  </si>
  <si>
    <t>բաժնի 1-ին կարգի մասնագետ</t>
  </si>
  <si>
    <t>բաժնի 2-րդ կարգի մասնագետ</t>
  </si>
  <si>
    <t>ՏԵԽՆԻԿԱԿԱՆ ՍՊԱՍԱՐԿՄԱՆ ԱՆՁՆԱԿԱԶՄ</t>
  </si>
  <si>
    <t>ԸՆԴԱՄԵՆԸ</t>
  </si>
  <si>
    <t>ՀԱՅԱՍՏԱՆԻ ՀԱՆՐԱՊԵՏՈՒԹՅԱՆ ԿՈՏԱՅՔԻ ՄԱՐԶԻ ՋՐՎԵԺԻ ՀԱՄԱՅՆՔԱՊԵՏԱՐԱՆԻ ԱՇԽԱՏԱԿԱԶՄԻ ԱՇԽԱՏԱԿԻՑՆԵՐԻ ՔԱՆԱԿԸ, ՀԱՍՏԻՔԱՑՈՒՑԱԿԸ ԵՎ ՊԱՇՏՈՆԱՅԻՆ ԴՐՈՒՅՔԱՉԱՓԵՐԸ</t>
  </si>
  <si>
    <t>Ղուկասյան Օգիտա</t>
  </si>
  <si>
    <t>09.03.2016</t>
  </si>
  <si>
    <t>10.12.2013</t>
  </si>
  <si>
    <t>Աշխատանքի 
ընդունվելու օրը</t>
  </si>
  <si>
    <t>Դասային աստիճանի տրամադրման օրը</t>
  </si>
  <si>
    <t>Համապատասխան դասային աստիճանը</t>
  </si>
  <si>
    <t>Ավելի բարձր դասային աստիճանի տրամադրման օրը</t>
  </si>
  <si>
    <t>Ավելի բարձր դասային աստիճանը</t>
  </si>
  <si>
    <t>01.01.2007</t>
  </si>
  <si>
    <t>1-ին դասի առաջատար ծառայողի դ/ա</t>
  </si>
  <si>
    <t>1-ին դասի խորհրդականի դ/ա</t>
  </si>
  <si>
    <t>2-րդ դասի խորհրդականի դ/ա</t>
  </si>
  <si>
    <t>11.02.2009</t>
  </si>
  <si>
    <t>1-ին դասի կրտսեր ծառայողի դ/ա</t>
  </si>
  <si>
    <t>29.11.2018</t>
  </si>
  <si>
    <t>01.03.2019</t>
  </si>
  <si>
    <t>01.10.2019</t>
  </si>
  <si>
    <t>19.06.2018</t>
  </si>
  <si>
    <t>2-րդ դասի կրտսեր ծառայողի դ/ա</t>
  </si>
  <si>
    <t>3-րդ դասի առաջատար ծառայողի դ/ա</t>
  </si>
  <si>
    <t>01.07.2014</t>
  </si>
  <si>
    <t>2-րդ դասի առաջատար ծառայողի դ/ա</t>
  </si>
  <si>
    <t>14.07.2013</t>
  </si>
  <si>
    <t>13.12.2016</t>
  </si>
  <si>
    <t>3-րդ դասի կրտսեր ծառայողի դ/ա</t>
  </si>
  <si>
    <t>3-րդ դասի խորհրդականի դ/ա</t>
  </si>
  <si>
    <t>Աշխատակիցների քանակը՝</t>
  </si>
  <si>
    <t>3.2-4</t>
  </si>
  <si>
    <t>Թադևոսյան Սուսաննա Սերյոժայի</t>
  </si>
  <si>
    <t>Հովհաննիսյան Սոնա Դավիթի</t>
  </si>
  <si>
    <t>Մինասյան Նաիրա Նոդարի</t>
  </si>
  <si>
    <t>Մարգարյան  Անահիտ Արամի</t>
  </si>
  <si>
    <t>Պետրոսյան Արմինե Ռոբերտի</t>
  </si>
  <si>
    <t>Գրիգորյան Հուսիկ Արթուրի</t>
  </si>
  <si>
    <t>Սիրականյան Վահե Ավետի</t>
  </si>
  <si>
    <t>Մնացականյան Կարինե Շավարշի</t>
  </si>
  <si>
    <t>Ղուկասյան Օգիտա Գրիգորի</t>
  </si>
  <si>
    <t>Քոչարյան Նաիրա Ալբերտի</t>
  </si>
  <si>
    <t>Աղաջանյան Սաթենիկ Արամայիսի</t>
  </si>
  <si>
    <t xml:space="preserve">Մարտիրոսյան Աստղիկ Կարենի </t>
  </si>
  <si>
    <t>Անտոնյան Սուսաննա Ավետիքի</t>
  </si>
  <si>
    <t>Թադևոսյան Լիաննա Վազգենի</t>
  </si>
  <si>
    <t>Գրիգորյան Կարինե Գարեգինի</t>
  </si>
  <si>
    <t>Պետրոսյան Ռոբերտ Վիգենի</t>
  </si>
  <si>
    <t>Սանթրոսյան Նորայր Աշոտի</t>
  </si>
  <si>
    <t>Կարապետյան Կորյուն</t>
  </si>
  <si>
    <t>Գևորգյան Նորիկ</t>
  </si>
  <si>
    <r>
      <rPr>
        <sz val="10"/>
        <color indexed="10"/>
        <rFont val="GHEA Grapalat"/>
        <family val="3"/>
      </rPr>
      <t>ԹԱՓՈՒՐ</t>
    </r>
    <r>
      <rPr>
        <sz val="10"/>
        <rFont val="GHEA Grapalat"/>
        <family val="3"/>
      </rPr>
      <t xml:space="preserve">
13.03.2020</t>
    </r>
  </si>
  <si>
    <r>
      <rPr>
        <sz val="10"/>
        <color indexed="10"/>
        <rFont val="GHEA Grapalat"/>
        <family val="3"/>
      </rPr>
      <t>ԹԱՓՈՒՐ</t>
    </r>
    <r>
      <rPr>
        <sz val="10"/>
        <rFont val="GHEA Grapalat"/>
        <family val="3"/>
      </rPr>
      <t xml:space="preserve">
01.07.2020</t>
    </r>
  </si>
  <si>
    <t>Մելիքյան Գոռ հովիկի</t>
  </si>
  <si>
    <t>Առաքելյան Անգին Արշավիրի</t>
  </si>
  <si>
    <t>Հովհաննիսյան Հայկ Մարտիկի</t>
  </si>
  <si>
    <t>Թևոնյան Նվարդ Թևոնի</t>
  </si>
  <si>
    <t xml:space="preserve">Գևորգյան Մագդա Սնեյվազի </t>
  </si>
  <si>
    <t xml:space="preserve">Հունանյան Ցողիկ Վաչիկի </t>
  </si>
  <si>
    <t>Հավելված
 N 2
ՀՀ Կոտայքի մարզի Ջրվեժ համայնքի
ավագանու 2020 թվականի  
դեկտեմբերի 25-ի N 83-Ա որոշման</t>
  </si>
  <si>
    <t>01.01.2021</t>
  </si>
  <si>
    <t>ԹԱՓՈՒՐ</t>
  </si>
  <si>
    <t>«Հավելված
 N 2
ՀՀ Կոտայքի մարզի Ջրվեժ համայնքի
ավագանու 2020 թվականի  
դեկտեմբերի 25-ի N 83-Ա որոշման</t>
  </si>
  <si>
    <t>»</t>
  </si>
  <si>
    <t>ԹԱՓՈՒՐ
13.03.2020</t>
  </si>
  <si>
    <t>տ</t>
  </si>
  <si>
    <t>ա</t>
  </si>
  <si>
    <t>Հավելված
ՀՀ Կոտայքի մարզի Ջրվեժ համայնքի
ավագանու 2021 թվականի  
հունվարի 15-ի N 3-Ա որոշման</t>
  </si>
  <si>
    <t>Խաչատրյան Տաթևիկ</t>
  </si>
  <si>
    <t>Գևորգյան Գևորգ</t>
  </si>
  <si>
    <t>Սերոբյան Գրիգոր</t>
  </si>
  <si>
    <t>Խաչատրյան Տաթևիկ Հակոբի</t>
  </si>
  <si>
    <t>Գևորգյան Գևորգ Սարգսի</t>
  </si>
  <si>
    <t>Սերոբյան Գրիգոր Նաիրիի</t>
  </si>
  <si>
    <t>դասային աստիճան</t>
  </si>
  <si>
    <t>Ավելի բարձր դսային աստիճան</t>
  </si>
  <si>
    <t>Հավելված
ՀՀ Կոտայքի մարզի Ջրվեժ համայնքի
ավագանու 2021 թվականի  
հուլիսի 7-ի N 36-Ա որոշման</t>
  </si>
  <si>
    <t>Հավելված
ՀՀ Կոտայքի մարզի Ջրվեժ համայնքի
ավագանու 2021 թվականի  
նոյեմբերի 11-ի N    -Ա որոշման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</si>
</sst>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_(* #,##0_);_(* \(#,##0\);_(* &quot;-&quot;??_);_(@_)"/>
    <numFmt numFmtId="170" formatCode="0_);\(0\)"/>
  </numFmts>
  <fonts count="55">
    <font>
      <sz val="10"/>
      <name val="Arial Armenian"/>
      <family val="0"/>
    </font>
    <font>
      <sz val="8"/>
      <name val="Arial Armenian"/>
      <family val="2"/>
    </font>
    <font>
      <u val="single"/>
      <sz val="10"/>
      <color indexed="12"/>
      <name val="Arial Armenian"/>
      <family val="2"/>
    </font>
    <font>
      <u val="single"/>
      <sz val="10"/>
      <color indexed="36"/>
      <name val="Arial Armenian"/>
      <family val="2"/>
    </font>
    <font>
      <sz val="10"/>
      <name val="GHEA Grapalat"/>
      <family val="3"/>
    </font>
    <font>
      <sz val="8"/>
      <name val="GHEA Grapalat"/>
      <family val="3"/>
    </font>
    <font>
      <b/>
      <i/>
      <sz val="8"/>
      <name val="GHEA Grapalat"/>
      <family val="3"/>
    </font>
    <font>
      <b/>
      <sz val="8"/>
      <name val="GHEA Grapalat"/>
      <family val="3"/>
    </font>
    <font>
      <i/>
      <sz val="8"/>
      <name val="GHEA Grapalat"/>
      <family val="3"/>
    </font>
    <font>
      <b/>
      <sz val="10"/>
      <name val="GHEA Grapalat"/>
      <family val="3"/>
    </font>
    <font>
      <b/>
      <sz val="9"/>
      <name val="GHEA Grapalat"/>
      <family val="3"/>
    </font>
    <font>
      <u val="single"/>
      <sz val="10"/>
      <name val="GHEA Grapalat"/>
      <family val="3"/>
    </font>
    <font>
      <sz val="9"/>
      <name val="GHEA Grapalat"/>
      <family val="3"/>
    </font>
    <font>
      <b/>
      <i/>
      <sz val="9"/>
      <name val="GHEA Grapalat"/>
      <family val="3"/>
    </font>
    <font>
      <sz val="10"/>
      <color indexed="10"/>
      <name val="GHEA Grapalat"/>
      <family val="3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GHEA Grapalat"/>
      <family val="3"/>
    </font>
    <font>
      <b/>
      <sz val="10"/>
      <color indexed="10"/>
      <name val="GHEA Grapalat"/>
      <family val="3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GHEA Grapalat"/>
      <family val="3"/>
    </font>
    <font>
      <b/>
      <sz val="10"/>
      <color rgb="FFFF0000"/>
      <name val="GHEA Grapala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9" fontId="4" fillId="0" borderId="0" xfId="0" applyNumberFormat="1" applyFont="1" applyFill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53" fillId="0" borderId="0" xfId="0" applyFont="1" applyAlignment="1">
      <alignment/>
    </xf>
    <xf numFmtId="0" fontId="4" fillId="0" borderId="22" xfId="0" applyFont="1" applyBorder="1" applyAlignment="1">
      <alignment horizontal="center"/>
    </xf>
    <xf numFmtId="0" fontId="15" fillId="0" borderId="22" xfId="0" applyFont="1" applyBorder="1" applyAlignment="1">
      <alignment horizontal="center" wrapText="1"/>
    </xf>
    <xf numFmtId="0" fontId="15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vertical="center"/>
    </xf>
    <xf numFmtId="0" fontId="54" fillId="0" borderId="10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 wrapText="1"/>
    </xf>
    <xf numFmtId="0" fontId="8" fillId="0" borderId="21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zoomScalePageLayoutView="0" workbookViewId="0" topLeftCell="A1">
      <selection activeCell="M9" sqref="M9"/>
    </sheetView>
  </sheetViews>
  <sheetFormatPr defaultColWidth="9.00390625" defaultRowHeight="12.75"/>
  <cols>
    <col min="1" max="1" width="6.375" style="0" customWidth="1"/>
    <col min="2" max="2" width="6.75390625" style="0" customWidth="1"/>
    <col min="3" max="3" width="6.375" style="0" customWidth="1"/>
    <col min="4" max="4" width="6.625" style="0" customWidth="1"/>
    <col min="6" max="6" width="6.25390625" style="0" customWidth="1"/>
    <col min="7" max="7" width="5.00390625" style="0" customWidth="1"/>
    <col min="8" max="8" width="6.625" style="0" customWidth="1"/>
    <col min="9" max="9" width="7.125" style="0" customWidth="1"/>
    <col min="10" max="10" width="14.125" style="0" customWidth="1"/>
    <col min="11" max="11" width="4.625" style="0" customWidth="1"/>
    <col min="12" max="12" width="49.25390625" style="0" customWidth="1"/>
  </cols>
  <sheetData>
    <row r="2" spans="1:1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ht="12.7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2.75">
      <c r="A4" s="135" t="s">
        <v>7</v>
      </c>
      <c r="B4" s="135" t="s">
        <v>0</v>
      </c>
      <c r="C4" s="135" t="s">
        <v>1</v>
      </c>
      <c r="D4" s="135" t="s">
        <v>9</v>
      </c>
      <c r="E4" s="136" t="s">
        <v>8</v>
      </c>
      <c r="F4" s="135" t="s">
        <v>2</v>
      </c>
      <c r="G4" s="135" t="s">
        <v>3</v>
      </c>
      <c r="H4" s="135" t="s">
        <v>4</v>
      </c>
      <c r="I4" s="135" t="s">
        <v>5</v>
      </c>
      <c r="J4" s="135" t="s">
        <v>6</v>
      </c>
      <c r="K4" s="135" t="s">
        <v>10</v>
      </c>
      <c r="L4" s="135" t="s">
        <v>11</v>
      </c>
    </row>
    <row r="5" spans="1:12" ht="12.75">
      <c r="A5" s="135"/>
      <c r="B5" s="135"/>
      <c r="C5" s="135"/>
      <c r="D5" s="135"/>
      <c r="E5" s="137"/>
      <c r="F5" s="135"/>
      <c r="G5" s="135"/>
      <c r="H5" s="135"/>
      <c r="I5" s="135"/>
      <c r="J5" s="135"/>
      <c r="K5" s="135"/>
      <c r="L5" s="135"/>
    </row>
    <row r="6" spans="1:12" ht="12.75">
      <c r="A6" s="135"/>
      <c r="B6" s="6">
        <v>12</v>
      </c>
      <c r="C6" s="6">
        <v>13</v>
      </c>
      <c r="D6" s="2">
        <v>14</v>
      </c>
      <c r="E6" s="2">
        <v>15</v>
      </c>
      <c r="F6" s="2">
        <v>16</v>
      </c>
      <c r="G6" s="2">
        <v>17</v>
      </c>
      <c r="H6" s="2">
        <v>18</v>
      </c>
      <c r="I6" s="2">
        <v>19</v>
      </c>
      <c r="J6" s="2">
        <v>20</v>
      </c>
      <c r="K6" s="2">
        <v>21</v>
      </c>
      <c r="L6" s="2">
        <v>22</v>
      </c>
    </row>
    <row r="7" spans="1:12" ht="12.75">
      <c r="A7" s="2">
        <v>1</v>
      </c>
      <c r="B7" s="2"/>
      <c r="C7" s="1"/>
      <c r="D7" s="2"/>
      <c r="E7" s="2"/>
      <c r="F7" s="1"/>
      <c r="G7" s="2"/>
      <c r="H7" s="2"/>
      <c r="I7" s="2"/>
      <c r="J7" s="2"/>
      <c r="K7" s="1"/>
      <c r="L7" s="2"/>
    </row>
    <row r="8" spans="1:12" ht="12.75">
      <c r="A8" s="5">
        <v>2</v>
      </c>
      <c r="B8" s="7"/>
      <c r="C8" s="1"/>
      <c r="D8" s="1"/>
      <c r="E8" s="1"/>
      <c r="F8" s="1"/>
      <c r="G8" s="1"/>
      <c r="H8" s="2"/>
      <c r="I8" s="4"/>
      <c r="J8" s="2"/>
      <c r="K8" s="1"/>
      <c r="L8" s="1"/>
    </row>
    <row r="9" spans="1:13" ht="12.75">
      <c r="A9" s="5">
        <v>3</v>
      </c>
      <c r="B9" s="7"/>
      <c r="C9" s="1"/>
      <c r="D9" s="1"/>
      <c r="E9" s="1"/>
      <c r="F9" s="1"/>
      <c r="G9" s="1"/>
      <c r="H9" s="2"/>
      <c r="I9" s="4"/>
      <c r="J9" s="1"/>
      <c r="K9" s="1"/>
      <c r="L9" s="1"/>
      <c r="M9" s="11"/>
    </row>
    <row r="10" spans="1:12" ht="12.75">
      <c r="A10" s="5">
        <v>4</v>
      </c>
      <c r="B10" s="7"/>
      <c r="C10" s="10"/>
      <c r="D10" s="1"/>
      <c r="E10" s="3"/>
      <c r="F10" s="3"/>
      <c r="G10" s="1"/>
      <c r="H10" s="10"/>
      <c r="I10" s="3"/>
      <c r="J10" s="2"/>
      <c r="K10" s="1"/>
      <c r="L10" s="1"/>
    </row>
    <row r="11" spans="1:12" ht="12.75">
      <c r="A11" s="5">
        <v>5</v>
      </c>
      <c r="B11" s="7"/>
      <c r="C11" s="1"/>
      <c r="D11" s="1"/>
      <c r="E11" s="3"/>
      <c r="F11" s="3"/>
      <c r="G11" s="1"/>
      <c r="H11" s="2"/>
      <c r="I11" s="3"/>
      <c r="J11" s="2"/>
      <c r="K11" s="1"/>
      <c r="L11" s="1"/>
    </row>
  </sheetData>
  <sheetProtection/>
  <mergeCells count="12">
    <mergeCell ref="A4:A6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O58"/>
  <sheetViews>
    <sheetView zoomScalePageLayoutView="0" workbookViewId="0" topLeftCell="A30">
      <selection activeCell="B44" sqref="B43:B44"/>
    </sheetView>
  </sheetViews>
  <sheetFormatPr defaultColWidth="9.00390625" defaultRowHeight="18" customHeight="1"/>
  <cols>
    <col min="1" max="1" width="7.00390625" style="21" customWidth="1"/>
    <col min="2" max="2" width="5.00390625" style="17" customWidth="1"/>
    <col min="3" max="3" width="27.375" style="21" customWidth="1"/>
    <col min="4" max="4" width="24.25390625" style="21" customWidth="1"/>
    <col min="5" max="6" width="13.875" style="20" customWidth="1"/>
    <col min="7" max="7" width="14.00390625" style="20" customWidth="1"/>
    <col min="8" max="8" width="25.00390625" style="20" customWidth="1"/>
    <col min="9" max="9" width="15.75390625" style="20" customWidth="1"/>
    <col min="10" max="10" width="23.75390625" style="20" customWidth="1"/>
    <col min="11" max="11" width="14.25390625" style="20" customWidth="1"/>
    <col min="12" max="12" width="13.75390625" style="20" customWidth="1"/>
    <col min="13" max="13" width="14.375" style="20" customWidth="1"/>
    <col min="14" max="14" width="11.875" style="21" customWidth="1"/>
    <col min="15" max="15" width="14.75390625" style="17" customWidth="1"/>
    <col min="16" max="19" width="9.125" style="21" customWidth="1"/>
    <col min="20" max="16384" width="9.125" style="21" customWidth="1"/>
  </cols>
  <sheetData>
    <row r="3" spans="7:15" s="20" customFormat="1" ht="18" customHeight="1">
      <c r="G3" s="25"/>
      <c r="H3" s="25"/>
      <c r="I3" s="25"/>
      <c r="J3" s="25"/>
      <c r="L3" s="26"/>
      <c r="O3" s="20" t="s">
        <v>75</v>
      </c>
    </row>
    <row r="4" spans="7:12" s="20" customFormat="1" ht="18" customHeight="1">
      <c r="G4" s="25"/>
      <c r="H4" s="25"/>
      <c r="I4" s="25"/>
      <c r="J4" s="25"/>
      <c r="L4" s="26"/>
    </row>
    <row r="5" spans="1:15" s="20" customFormat="1" ht="101.25" customHeight="1">
      <c r="A5" s="19"/>
      <c r="B5" s="19"/>
      <c r="C5" s="13" t="s">
        <v>73</v>
      </c>
      <c r="D5" s="13" t="s">
        <v>72</v>
      </c>
      <c r="E5" s="19" t="s">
        <v>74</v>
      </c>
      <c r="F5" s="13" t="s">
        <v>101</v>
      </c>
      <c r="G5" s="13" t="s">
        <v>102</v>
      </c>
      <c r="H5" s="13" t="s">
        <v>103</v>
      </c>
      <c r="I5" s="13" t="s">
        <v>104</v>
      </c>
      <c r="J5" s="13" t="s">
        <v>105</v>
      </c>
      <c r="K5" s="13" t="s">
        <v>76</v>
      </c>
      <c r="L5" s="29" t="s">
        <v>77</v>
      </c>
      <c r="M5" s="13" t="s">
        <v>78</v>
      </c>
      <c r="N5" s="19" t="s">
        <v>79</v>
      </c>
      <c r="O5" s="13" t="s">
        <v>80</v>
      </c>
    </row>
    <row r="6" spans="1:15" s="20" customFormat="1" ht="20.2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</row>
    <row r="7" spans="1:15" s="111" customFormat="1" ht="31.5" customHeight="1">
      <c r="A7" s="107">
        <v>1</v>
      </c>
      <c r="B7" s="108">
        <v>1</v>
      </c>
      <c r="C7" s="109" t="s">
        <v>16</v>
      </c>
      <c r="D7" s="109" t="s">
        <v>45</v>
      </c>
      <c r="E7" s="108" t="s">
        <v>12</v>
      </c>
      <c r="F7" s="110" t="s">
        <v>106</v>
      </c>
      <c r="G7" s="108" t="s">
        <v>110</v>
      </c>
      <c r="H7" s="108" t="s">
        <v>109</v>
      </c>
      <c r="I7" s="110" t="s">
        <v>100</v>
      </c>
      <c r="J7" s="110" t="s">
        <v>108</v>
      </c>
      <c r="K7" s="107">
        <v>300000</v>
      </c>
      <c r="L7" s="107">
        <f>K7*3/100</f>
        <v>9000</v>
      </c>
      <c r="M7" s="108">
        <f>K7*7/100</f>
        <v>21000</v>
      </c>
      <c r="N7" s="107">
        <f>L7+M7</f>
        <v>30000</v>
      </c>
      <c r="O7" s="107">
        <f>K7+N7</f>
        <v>330000</v>
      </c>
    </row>
    <row r="8" spans="1:15" s="23" customFormat="1" ht="31.5" customHeight="1">
      <c r="A8" s="19">
        <v>2</v>
      </c>
      <c r="B8" s="13">
        <v>2</v>
      </c>
      <c r="C8" s="18" t="s">
        <v>24</v>
      </c>
      <c r="D8" s="18" t="s">
        <v>51</v>
      </c>
      <c r="E8" s="13" t="s">
        <v>42</v>
      </c>
      <c r="F8" s="13" t="s">
        <v>115</v>
      </c>
      <c r="G8" s="13" t="s">
        <v>154</v>
      </c>
      <c r="H8" s="13" t="s">
        <v>107</v>
      </c>
      <c r="I8" s="61"/>
      <c r="J8" s="61"/>
      <c r="K8" s="19">
        <v>270000</v>
      </c>
      <c r="L8" s="19"/>
      <c r="M8" s="13"/>
      <c r="N8" s="19">
        <f>L8+M8</f>
        <v>0</v>
      </c>
      <c r="O8" s="19">
        <f aca="true" t="shared" si="0" ref="O8:O31">K8+N8</f>
        <v>270000</v>
      </c>
    </row>
    <row r="9" spans="1:15" s="23" customFormat="1" ht="31.5" customHeight="1">
      <c r="A9" s="19">
        <v>3</v>
      </c>
      <c r="B9" s="13">
        <v>4</v>
      </c>
      <c r="C9" s="18" t="s">
        <v>28</v>
      </c>
      <c r="D9" s="18" t="s">
        <v>47</v>
      </c>
      <c r="E9" s="13" t="s">
        <v>34</v>
      </c>
      <c r="F9" s="61" t="s">
        <v>106</v>
      </c>
      <c r="G9" s="72" t="s">
        <v>115</v>
      </c>
      <c r="H9" s="61" t="s">
        <v>117</v>
      </c>
      <c r="I9" s="13">
        <v>0</v>
      </c>
      <c r="J9" s="13">
        <v>0</v>
      </c>
      <c r="K9" s="19">
        <v>225000</v>
      </c>
      <c r="L9" s="19">
        <v>0</v>
      </c>
      <c r="M9" s="13">
        <f>K9*7/100</f>
        <v>15750</v>
      </c>
      <c r="N9" s="19">
        <f aca="true" t="shared" si="1" ref="N9:N30">L9+M9</f>
        <v>15750</v>
      </c>
      <c r="O9" s="19">
        <f t="shared" si="0"/>
        <v>240750</v>
      </c>
    </row>
    <row r="10" spans="1:15" s="23" customFormat="1" ht="31.5" customHeight="1" hidden="1">
      <c r="A10" s="19"/>
      <c r="B10" s="13"/>
      <c r="C10" s="18"/>
      <c r="D10" s="18"/>
      <c r="E10" s="13"/>
      <c r="F10" s="61"/>
      <c r="G10" s="13" t="s">
        <v>100</v>
      </c>
      <c r="H10" s="13" t="s">
        <v>111</v>
      </c>
      <c r="I10" s="13"/>
      <c r="J10" s="13"/>
      <c r="K10" s="19"/>
      <c r="L10" s="19"/>
      <c r="M10" s="13"/>
      <c r="N10" s="19"/>
      <c r="O10" s="19">
        <f t="shared" si="0"/>
        <v>0</v>
      </c>
    </row>
    <row r="11" spans="1:15" s="23" customFormat="1" ht="31.5" customHeight="1" hidden="1">
      <c r="A11" s="19"/>
      <c r="B11" s="13"/>
      <c r="C11" s="18"/>
      <c r="D11" s="18"/>
      <c r="E11" s="13"/>
      <c r="F11" s="61"/>
      <c r="G11" s="13" t="s">
        <v>60</v>
      </c>
      <c r="H11" s="13" t="s">
        <v>116</v>
      </c>
      <c r="I11" s="13"/>
      <c r="J11" s="13"/>
      <c r="K11" s="19"/>
      <c r="L11" s="19"/>
      <c r="M11" s="13"/>
      <c r="N11" s="19"/>
      <c r="O11" s="19">
        <f t="shared" si="0"/>
        <v>0</v>
      </c>
    </row>
    <row r="12" spans="1:15" s="23" customFormat="1" ht="31.5" customHeight="1">
      <c r="A12" s="19">
        <v>4</v>
      </c>
      <c r="B12" s="13">
        <v>5</v>
      </c>
      <c r="C12" s="18" t="s">
        <v>28</v>
      </c>
      <c r="D12" s="18" t="s">
        <v>48</v>
      </c>
      <c r="E12" s="13" t="s">
        <v>35</v>
      </c>
      <c r="F12" s="61" t="s">
        <v>106</v>
      </c>
      <c r="G12" s="72" t="s">
        <v>115</v>
      </c>
      <c r="H12" s="61" t="s">
        <v>117</v>
      </c>
      <c r="I12" s="13">
        <v>0</v>
      </c>
      <c r="J12" s="13">
        <v>0</v>
      </c>
      <c r="K12" s="19">
        <v>225000</v>
      </c>
      <c r="L12" s="19">
        <v>0</v>
      </c>
      <c r="M12" s="13">
        <f>K12*7/100</f>
        <v>15750</v>
      </c>
      <c r="N12" s="19">
        <f t="shared" si="1"/>
        <v>15750</v>
      </c>
      <c r="O12" s="19">
        <f t="shared" si="0"/>
        <v>240750</v>
      </c>
    </row>
    <row r="13" spans="1:15" s="23" customFormat="1" ht="31.5" customHeight="1" hidden="1">
      <c r="A13" s="19"/>
      <c r="B13" s="13"/>
      <c r="C13" s="18"/>
      <c r="D13" s="18"/>
      <c r="E13" s="13"/>
      <c r="F13" s="13"/>
      <c r="G13" s="13" t="s">
        <v>100</v>
      </c>
      <c r="H13" s="13" t="s">
        <v>111</v>
      </c>
      <c r="I13" s="13"/>
      <c r="J13" s="13"/>
      <c r="K13" s="19"/>
      <c r="L13" s="19"/>
      <c r="M13" s="13"/>
      <c r="N13" s="19"/>
      <c r="O13" s="19">
        <f t="shared" si="0"/>
        <v>0</v>
      </c>
    </row>
    <row r="14" spans="1:15" s="23" customFormat="1" ht="31.5" customHeight="1" hidden="1">
      <c r="A14" s="19"/>
      <c r="B14" s="13"/>
      <c r="C14" s="18"/>
      <c r="D14" s="18"/>
      <c r="E14" s="13"/>
      <c r="F14" s="13"/>
      <c r="G14" s="13" t="s">
        <v>60</v>
      </c>
      <c r="H14" s="13" t="s">
        <v>116</v>
      </c>
      <c r="I14" s="13"/>
      <c r="J14" s="13"/>
      <c r="K14" s="19"/>
      <c r="L14" s="19"/>
      <c r="M14" s="13"/>
      <c r="N14" s="19"/>
      <c r="O14" s="19">
        <f t="shared" si="0"/>
        <v>0</v>
      </c>
    </row>
    <row r="15" spans="1:15" s="23" customFormat="1" ht="31.5" customHeight="1">
      <c r="A15" s="19">
        <v>5</v>
      </c>
      <c r="B15" s="13">
        <v>6</v>
      </c>
      <c r="C15" s="18" t="s">
        <v>28</v>
      </c>
      <c r="D15" s="112" t="s">
        <v>155</v>
      </c>
      <c r="E15" s="13" t="s">
        <v>36</v>
      </c>
      <c r="F15" s="13">
        <v>0</v>
      </c>
      <c r="G15" s="13">
        <v>0</v>
      </c>
      <c r="H15" s="61"/>
      <c r="I15" s="13"/>
      <c r="J15" s="13"/>
      <c r="K15" s="19">
        <v>225000</v>
      </c>
      <c r="L15" s="19">
        <v>0</v>
      </c>
      <c r="M15" s="13">
        <v>0</v>
      </c>
      <c r="N15" s="19">
        <v>0</v>
      </c>
      <c r="O15" s="19">
        <f t="shared" si="0"/>
        <v>225000</v>
      </c>
    </row>
    <row r="16" spans="1:15" s="23" customFormat="1" ht="31.5" customHeight="1">
      <c r="A16" s="19">
        <v>6</v>
      </c>
      <c r="B16" s="13">
        <v>7</v>
      </c>
      <c r="C16" s="18" t="s">
        <v>28</v>
      </c>
      <c r="D16" s="18" t="s">
        <v>49</v>
      </c>
      <c r="E16" s="13" t="s">
        <v>37</v>
      </c>
      <c r="F16" s="13" t="s">
        <v>112</v>
      </c>
      <c r="G16" s="72" t="s">
        <v>112</v>
      </c>
      <c r="H16" s="61" t="s">
        <v>117</v>
      </c>
      <c r="I16" s="13">
        <v>0</v>
      </c>
      <c r="J16" s="13">
        <v>0</v>
      </c>
      <c r="K16" s="19">
        <v>225000</v>
      </c>
      <c r="L16" s="19">
        <v>0</v>
      </c>
      <c r="M16" s="13">
        <v>0</v>
      </c>
      <c r="N16" s="19">
        <f t="shared" si="1"/>
        <v>0</v>
      </c>
      <c r="O16" s="19">
        <f t="shared" si="0"/>
        <v>225000</v>
      </c>
    </row>
    <row r="17" spans="1:15" s="23" customFormat="1" ht="31.5" customHeight="1" hidden="1">
      <c r="A17" s="62"/>
      <c r="B17" s="50"/>
      <c r="C17" s="49"/>
      <c r="D17" s="49"/>
      <c r="E17" s="50"/>
      <c r="F17" s="50"/>
      <c r="G17" s="13" t="s">
        <v>99</v>
      </c>
      <c r="H17" s="13" t="s">
        <v>111</v>
      </c>
      <c r="I17" s="13"/>
      <c r="J17" s="13"/>
      <c r="K17" s="19"/>
      <c r="L17" s="19"/>
      <c r="M17" s="13"/>
      <c r="N17" s="19"/>
      <c r="O17" s="19">
        <f t="shared" si="0"/>
        <v>0</v>
      </c>
    </row>
    <row r="18" spans="1:15" s="23" customFormat="1" ht="31.5" customHeight="1">
      <c r="A18" s="19">
        <v>7</v>
      </c>
      <c r="B18" s="50">
        <v>8</v>
      </c>
      <c r="C18" s="18" t="s">
        <v>26</v>
      </c>
      <c r="D18" s="18" t="s">
        <v>50</v>
      </c>
      <c r="E18" s="13" t="s">
        <v>22</v>
      </c>
      <c r="F18" s="13" t="s">
        <v>106</v>
      </c>
      <c r="G18" s="72" t="s">
        <v>115</v>
      </c>
      <c r="H18" s="61" t="s">
        <v>111</v>
      </c>
      <c r="I18" s="13">
        <v>0</v>
      </c>
      <c r="J18" s="13">
        <v>0</v>
      </c>
      <c r="K18" s="19">
        <v>200000</v>
      </c>
      <c r="L18" s="19">
        <v>0</v>
      </c>
      <c r="M18" s="13">
        <f>K18*7/100</f>
        <v>14000</v>
      </c>
      <c r="N18" s="19">
        <f t="shared" si="1"/>
        <v>14000</v>
      </c>
      <c r="O18" s="19">
        <f t="shared" si="0"/>
        <v>214000</v>
      </c>
    </row>
    <row r="19" spans="1:15" s="23" customFormat="1" ht="31.5" customHeight="1" hidden="1">
      <c r="A19" s="53"/>
      <c r="B19" s="54"/>
      <c r="C19" s="55"/>
      <c r="D19" s="55"/>
      <c r="E19" s="54"/>
      <c r="F19" s="56"/>
      <c r="G19" s="20" t="s">
        <v>100</v>
      </c>
      <c r="H19" s="13" t="s">
        <v>116</v>
      </c>
      <c r="I19" s="13"/>
      <c r="J19" s="13"/>
      <c r="K19" s="19"/>
      <c r="L19" s="19"/>
      <c r="M19" s="13"/>
      <c r="N19" s="19"/>
      <c r="O19" s="19">
        <f t="shared" si="0"/>
        <v>0</v>
      </c>
    </row>
    <row r="20" spans="1:15" s="23" customFormat="1" ht="31.5" customHeight="1" hidden="1">
      <c r="A20" s="57"/>
      <c r="B20" s="58"/>
      <c r="C20" s="59"/>
      <c r="D20" s="59"/>
      <c r="E20" s="58"/>
      <c r="F20" s="60"/>
      <c r="G20" s="51" t="s">
        <v>60</v>
      </c>
      <c r="H20" s="13" t="s">
        <v>122</v>
      </c>
      <c r="I20" s="13"/>
      <c r="J20" s="13"/>
      <c r="K20" s="19"/>
      <c r="L20" s="19"/>
      <c r="M20" s="13"/>
      <c r="N20" s="19"/>
      <c r="O20" s="19">
        <f t="shared" si="0"/>
        <v>0</v>
      </c>
    </row>
    <row r="21" spans="1:15" s="111" customFormat="1" ht="31.5" customHeight="1">
      <c r="A21" s="107">
        <v>8</v>
      </c>
      <c r="B21" s="113">
        <v>9</v>
      </c>
      <c r="C21" s="109" t="s">
        <v>26</v>
      </c>
      <c r="D21" s="109" t="s">
        <v>52</v>
      </c>
      <c r="E21" s="108" t="s">
        <v>25</v>
      </c>
      <c r="F21" s="114" t="s">
        <v>65</v>
      </c>
      <c r="G21" s="114" t="s">
        <v>65</v>
      </c>
      <c r="H21" s="110" t="s">
        <v>111</v>
      </c>
      <c r="I21" s="115" t="s">
        <v>118</v>
      </c>
      <c r="J21" s="115" t="s">
        <v>119</v>
      </c>
      <c r="K21" s="107">
        <v>200000</v>
      </c>
      <c r="L21" s="107">
        <f>K21*3/100</f>
        <v>6000</v>
      </c>
      <c r="M21" s="108">
        <f>K21*7/100</f>
        <v>14000</v>
      </c>
      <c r="N21" s="107">
        <f t="shared" si="1"/>
        <v>20000</v>
      </c>
      <c r="O21" s="107">
        <f t="shared" si="0"/>
        <v>220000</v>
      </c>
    </row>
    <row r="22" spans="1:15" s="23" customFormat="1" ht="31.5" customHeight="1">
      <c r="A22" s="19">
        <v>9</v>
      </c>
      <c r="B22" s="13">
        <v>10</v>
      </c>
      <c r="C22" s="18" t="s">
        <v>26</v>
      </c>
      <c r="D22" s="18" t="s">
        <v>54</v>
      </c>
      <c r="E22" s="13" t="s">
        <v>38</v>
      </c>
      <c r="F22" s="13" t="s">
        <v>112</v>
      </c>
      <c r="G22" s="61" t="s">
        <v>113</v>
      </c>
      <c r="H22" s="61" t="s">
        <v>111</v>
      </c>
      <c r="I22" s="13">
        <v>0</v>
      </c>
      <c r="J22" s="13">
        <v>0</v>
      </c>
      <c r="K22" s="19">
        <v>200000</v>
      </c>
      <c r="L22" s="19">
        <v>0</v>
      </c>
      <c r="M22" s="13">
        <v>0</v>
      </c>
      <c r="N22" s="19">
        <f t="shared" si="1"/>
        <v>0</v>
      </c>
      <c r="O22" s="19">
        <f t="shared" si="0"/>
        <v>200000</v>
      </c>
    </row>
    <row r="23" spans="1:15" s="23" customFormat="1" ht="31.5" customHeight="1">
      <c r="A23" s="19">
        <v>10</v>
      </c>
      <c r="B23" s="13">
        <v>11</v>
      </c>
      <c r="C23" s="18" t="s">
        <v>26</v>
      </c>
      <c r="D23" s="18" t="s">
        <v>98</v>
      </c>
      <c r="E23" s="13" t="s">
        <v>39</v>
      </c>
      <c r="F23" s="13" t="s">
        <v>114</v>
      </c>
      <c r="G23" s="14" t="s">
        <v>63</v>
      </c>
      <c r="H23" s="61" t="s">
        <v>111</v>
      </c>
      <c r="I23" s="13">
        <v>0</v>
      </c>
      <c r="J23" s="13">
        <v>0</v>
      </c>
      <c r="K23" s="19">
        <v>200000</v>
      </c>
      <c r="L23" s="19">
        <v>0</v>
      </c>
      <c r="M23" s="13">
        <v>0</v>
      </c>
      <c r="N23" s="19">
        <f t="shared" si="1"/>
        <v>0</v>
      </c>
      <c r="O23" s="19">
        <f t="shared" si="0"/>
        <v>200000</v>
      </c>
    </row>
    <row r="24" spans="1:15" s="23" customFormat="1" ht="31.5" customHeight="1">
      <c r="A24" s="19">
        <v>11</v>
      </c>
      <c r="B24" s="13">
        <v>12</v>
      </c>
      <c r="C24" s="18" t="s">
        <v>26</v>
      </c>
      <c r="D24" s="18" t="s">
        <v>53</v>
      </c>
      <c r="E24" s="13" t="s">
        <v>43</v>
      </c>
      <c r="F24" s="13" t="s">
        <v>115</v>
      </c>
      <c r="G24" s="61" t="s">
        <v>114</v>
      </c>
      <c r="H24" s="61" t="s">
        <v>111</v>
      </c>
      <c r="I24" s="13">
        <v>0</v>
      </c>
      <c r="J24" s="13">
        <v>0</v>
      </c>
      <c r="K24" s="19">
        <v>200000</v>
      </c>
      <c r="L24" s="19">
        <v>0</v>
      </c>
      <c r="M24" s="13">
        <v>0</v>
      </c>
      <c r="N24" s="19">
        <f t="shared" si="1"/>
        <v>0</v>
      </c>
      <c r="O24" s="19">
        <f t="shared" si="0"/>
        <v>200000</v>
      </c>
    </row>
    <row r="25" spans="1:15" s="23" customFormat="1" ht="31.5" customHeight="1">
      <c r="A25" s="19">
        <v>12</v>
      </c>
      <c r="B25" s="13">
        <v>13</v>
      </c>
      <c r="C25" s="18" t="s">
        <v>17</v>
      </c>
      <c r="D25" s="112" t="s">
        <v>155</v>
      </c>
      <c r="E25" s="14" t="s">
        <v>20</v>
      </c>
      <c r="F25" s="14"/>
      <c r="G25" s="19"/>
      <c r="H25" s="61" t="s">
        <v>116</v>
      </c>
      <c r="K25" s="19">
        <v>180000</v>
      </c>
      <c r="L25" s="19">
        <f>K25*3/100</f>
        <v>5400</v>
      </c>
      <c r="M25" s="13">
        <f>K25*7/100</f>
        <v>12600</v>
      </c>
      <c r="N25" s="19">
        <f t="shared" si="1"/>
        <v>18000</v>
      </c>
      <c r="O25" s="19">
        <f t="shared" si="0"/>
        <v>198000</v>
      </c>
    </row>
    <row r="26" spans="1:15" s="23" customFormat="1" ht="31.5" customHeight="1">
      <c r="A26" s="19">
        <v>13</v>
      </c>
      <c r="B26" s="13">
        <v>14</v>
      </c>
      <c r="C26" s="18" t="s">
        <v>17</v>
      </c>
      <c r="D26" s="24" t="s">
        <v>55</v>
      </c>
      <c r="E26" s="14" t="s">
        <v>40</v>
      </c>
      <c r="F26" s="14" t="s">
        <v>112</v>
      </c>
      <c r="G26" s="64" t="s">
        <v>113</v>
      </c>
      <c r="H26" s="61" t="s">
        <v>116</v>
      </c>
      <c r="I26" s="24"/>
      <c r="J26" s="24"/>
      <c r="K26" s="19">
        <v>180000</v>
      </c>
      <c r="L26" s="19">
        <v>0</v>
      </c>
      <c r="M26" s="13">
        <v>0</v>
      </c>
      <c r="N26" s="19">
        <f t="shared" si="1"/>
        <v>0</v>
      </c>
      <c r="O26" s="19">
        <f t="shared" si="0"/>
        <v>180000</v>
      </c>
    </row>
    <row r="27" spans="1:15" s="23" customFormat="1" ht="31.5" customHeight="1">
      <c r="A27" s="19">
        <v>14</v>
      </c>
      <c r="B27" s="13">
        <v>15</v>
      </c>
      <c r="C27" s="18" t="s">
        <v>17</v>
      </c>
      <c r="D27" s="24"/>
      <c r="E27" s="14" t="s">
        <v>41</v>
      </c>
      <c r="F27" s="14"/>
      <c r="G27" s="14"/>
      <c r="H27" s="14"/>
      <c r="I27" s="14"/>
      <c r="J27" s="14"/>
      <c r="K27" s="19">
        <v>180000</v>
      </c>
      <c r="L27" s="19">
        <v>0</v>
      </c>
      <c r="M27" s="13">
        <v>0</v>
      </c>
      <c r="N27" s="19">
        <f t="shared" si="1"/>
        <v>0</v>
      </c>
      <c r="O27" s="19">
        <f t="shared" si="0"/>
        <v>180000</v>
      </c>
    </row>
    <row r="28" spans="1:15" s="23" customFormat="1" ht="31.5" customHeight="1">
      <c r="A28" s="19">
        <v>15</v>
      </c>
      <c r="B28" s="13"/>
      <c r="C28" s="18" t="s">
        <v>17</v>
      </c>
      <c r="D28" s="24"/>
      <c r="E28" s="14"/>
      <c r="F28" s="14"/>
      <c r="G28" s="14"/>
      <c r="H28" s="14"/>
      <c r="I28" s="14"/>
      <c r="J28" s="14"/>
      <c r="K28" s="19">
        <v>180000</v>
      </c>
      <c r="L28" s="19"/>
      <c r="M28" s="13"/>
      <c r="N28" s="19"/>
      <c r="O28" s="19">
        <f t="shared" si="0"/>
        <v>180000</v>
      </c>
    </row>
    <row r="29" spans="1:15" s="23" customFormat="1" ht="31.5" customHeight="1">
      <c r="A29" s="19">
        <v>16</v>
      </c>
      <c r="B29" s="13">
        <v>16</v>
      </c>
      <c r="C29" s="18" t="s">
        <v>18</v>
      </c>
      <c r="D29" s="18" t="s">
        <v>56</v>
      </c>
      <c r="E29" s="13" t="s">
        <v>21</v>
      </c>
      <c r="F29" s="19" t="s">
        <v>106</v>
      </c>
      <c r="G29" s="13"/>
      <c r="H29" s="65" t="s">
        <v>122</v>
      </c>
      <c r="I29" s="61" t="s">
        <v>66</v>
      </c>
      <c r="J29" s="61" t="s">
        <v>111</v>
      </c>
      <c r="K29" s="19">
        <v>160000</v>
      </c>
      <c r="L29" s="19">
        <f>K29*3/100</f>
        <v>4800</v>
      </c>
      <c r="M29" s="13">
        <f>K29*7/100</f>
        <v>11200</v>
      </c>
      <c r="N29" s="19">
        <f t="shared" si="1"/>
        <v>16000</v>
      </c>
      <c r="O29" s="19">
        <f t="shared" si="0"/>
        <v>176000</v>
      </c>
    </row>
    <row r="30" spans="1:15" s="23" customFormat="1" ht="31.5" customHeight="1">
      <c r="A30" s="19">
        <v>17</v>
      </c>
      <c r="B30" s="66">
        <v>17</v>
      </c>
      <c r="C30" s="18" t="s">
        <v>18</v>
      </c>
      <c r="D30" s="18" t="s">
        <v>57</v>
      </c>
      <c r="E30" s="13" t="s">
        <v>33</v>
      </c>
      <c r="F30" s="13" t="s">
        <v>120</v>
      </c>
      <c r="G30" s="19"/>
      <c r="H30" s="65" t="s">
        <v>122</v>
      </c>
      <c r="I30" s="61" t="s">
        <v>121</v>
      </c>
      <c r="J30" s="64" t="s">
        <v>117</v>
      </c>
      <c r="K30" s="19">
        <v>160000</v>
      </c>
      <c r="L30" s="19">
        <f>K30*3/100</f>
        <v>4800</v>
      </c>
      <c r="M30" s="13">
        <f>K30*7/100</f>
        <v>11200</v>
      </c>
      <c r="N30" s="19">
        <f t="shared" si="1"/>
        <v>16000</v>
      </c>
      <c r="O30" s="19">
        <f t="shared" si="0"/>
        <v>176000</v>
      </c>
    </row>
    <row r="31" spans="1:15" s="23" customFormat="1" ht="31.5" customHeight="1">
      <c r="A31" s="19"/>
      <c r="B31" s="66"/>
      <c r="C31" s="69"/>
      <c r="D31" s="70"/>
      <c r="E31" s="71"/>
      <c r="F31" s="71"/>
      <c r="G31" s="71"/>
      <c r="H31" s="71"/>
      <c r="I31" s="13" t="s">
        <v>67</v>
      </c>
      <c r="J31" s="13" t="s">
        <v>111</v>
      </c>
      <c r="K31" s="27"/>
      <c r="L31" s="27"/>
      <c r="M31" s="63"/>
      <c r="N31" s="27"/>
      <c r="O31" s="19">
        <f t="shared" si="0"/>
        <v>0</v>
      </c>
    </row>
    <row r="32" spans="2:15" s="22" customFormat="1" ht="24.75" customHeight="1">
      <c r="B32" s="20"/>
      <c r="E32" s="20"/>
      <c r="F32" s="20"/>
      <c r="G32" s="20"/>
      <c r="H32" s="20"/>
      <c r="K32" s="27"/>
      <c r="L32" s="28">
        <f>SUM(L7:L30)</f>
        <v>30000</v>
      </c>
      <c r="M32" s="27">
        <f>SUM(M7:M30)</f>
        <v>115500</v>
      </c>
      <c r="N32" s="27">
        <f>SUM(N7:N30)</f>
        <v>145500</v>
      </c>
      <c r="O32" s="19"/>
    </row>
    <row r="35" spans="1:15" s="23" customFormat="1" ht="31.5" customHeight="1">
      <c r="A35" s="19">
        <v>2</v>
      </c>
      <c r="B35" s="13">
        <v>2</v>
      </c>
      <c r="C35" s="18" t="s">
        <v>24</v>
      </c>
      <c r="D35" s="18" t="s">
        <v>46</v>
      </c>
      <c r="E35" s="13" t="s">
        <v>42</v>
      </c>
      <c r="F35" s="13" t="s">
        <v>106</v>
      </c>
      <c r="G35" s="13" t="s">
        <v>58</v>
      </c>
      <c r="H35" s="13" t="s">
        <v>107</v>
      </c>
      <c r="I35" s="61" t="s">
        <v>100</v>
      </c>
      <c r="J35" s="61" t="s">
        <v>123</v>
      </c>
      <c r="K35" s="19">
        <v>270000</v>
      </c>
      <c r="L35" s="19">
        <f>K35*3/100</f>
        <v>8100</v>
      </c>
      <c r="M35" s="13">
        <f>K35*7/100</f>
        <v>18900</v>
      </c>
      <c r="N35" s="19">
        <f>L35+M35</f>
        <v>27000</v>
      </c>
      <c r="O35" s="19">
        <f>K35+N35</f>
        <v>297000</v>
      </c>
    </row>
    <row r="36" spans="1:15" s="23" customFormat="1" ht="31.5" customHeight="1">
      <c r="A36" s="19">
        <v>8</v>
      </c>
      <c r="B36" s="63">
        <v>9</v>
      </c>
      <c r="C36" s="18" t="s">
        <v>26</v>
      </c>
      <c r="D36" s="18" t="s">
        <v>51</v>
      </c>
      <c r="E36" s="13" t="s">
        <v>25</v>
      </c>
      <c r="F36" s="13" t="s">
        <v>115</v>
      </c>
      <c r="G36" s="64" t="s">
        <v>62</v>
      </c>
      <c r="H36" s="61" t="s">
        <v>111</v>
      </c>
      <c r="I36" s="13">
        <v>0</v>
      </c>
      <c r="J36" s="13">
        <v>0</v>
      </c>
      <c r="K36" s="19">
        <v>200000</v>
      </c>
      <c r="L36" s="19">
        <v>0</v>
      </c>
      <c r="M36" s="13">
        <v>0</v>
      </c>
      <c r="N36" s="19">
        <f>L36+M36</f>
        <v>0</v>
      </c>
      <c r="O36" s="19">
        <f>K36+N36</f>
        <v>200000</v>
      </c>
    </row>
    <row r="37" spans="1:15" s="23" customFormat="1" ht="31.5" customHeight="1">
      <c r="A37" s="19">
        <v>12</v>
      </c>
      <c r="B37" s="13">
        <v>13</v>
      </c>
      <c r="C37" s="18" t="s">
        <v>17</v>
      </c>
      <c r="D37" s="18" t="s">
        <v>52</v>
      </c>
      <c r="E37" s="14" t="s">
        <v>20</v>
      </c>
      <c r="F37" s="14" t="s">
        <v>65</v>
      </c>
      <c r="G37" s="19"/>
      <c r="H37" s="65" t="s">
        <v>116</v>
      </c>
      <c r="I37" s="64" t="s">
        <v>118</v>
      </c>
      <c r="J37" s="64" t="s">
        <v>119</v>
      </c>
      <c r="K37" s="19">
        <v>180000</v>
      </c>
      <c r="L37" s="19">
        <f>K37*3/100</f>
        <v>5400</v>
      </c>
      <c r="M37" s="13">
        <f>K37*7/100</f>
        <v>12600</v>
      </c>
      <c r="N37" s="19">
        <f>L37+M37</f>
        <v>18000</v>
      </c>
      <c r="O37" s="19">
        <f>K37+N37</f>
        <v>198000</v>
      </c>
    </row>
    <row r="38" spans="1:15" s="23" customFormat="1" ht="31.5" customHeight="1">
      <c r="A38" s="19"/>
      <c r="B38" s="66"/>
      <c r="C38" s="52"/>
      <c r="D38" s="52"/>
      <c r="E38" s="67"/>
      <c r="F38" s="67"/>
      <c r="G38" s="67"/>
      <c r="H38" s="68"/>
      <c r="I38" s="14" t="s">
        <v>65</v>
      </c>
      <c r="J38" s="14" t="s">
        <v>117</v>
      </c>
      <c r="K38" s="19"/>
      <c r="L38" s="19"/>
      <c r="M38" s="13"/>
      <c r="N38" s="19"/>
      <c r="O38" s="19">
        <f>K38+N38</f>
        <v>0</v>
      </c>
    </row>
    <row r="42" spans="2:10" ht="18" customHeight="1">
      <c r="B42" s="15">
        <v>7</v>
      </c>
      <c r="C42" s="38" t="s">
        <v>16</v>
      </c>
      <c r="D42" s="82" t="s">
        <v>12</v>
      </c>
      <c r="E42" s="82">
        <v>1</v>
      </c>
      <c r="F42" s="83">
        <v>300000</v>
      </c>
      <c r="G42" s="83"/>
      <c r="H42" s="82">
        <f>F42*3/100+F42*7/100</f>
        <v>30000</v>
      </c>
      <c r="I42" s="83">
        <f aca="true" t="shared" si="2" ref="I42:I58">F42+H42</f>
        <v>330000</v>
      </c>
      <c r="J42" s="93" t="s">
        <v>126</v>
      </c>
    </row>
    <row r="43" spans="2:10" ht="18" customHeight="1">
      <c r="B43" s="15">
        <v>8</v>
      </c>
      <c r="C43" s="39" t="s">
        <v>24</v>
      </c>
      <c r="D43" s="82" t="s">
        <v>42</v>
      </c>
      <c r="E43" s="82">
        <v>1</v>
      </c>
      <c r="F43" s="83">
        <v>270000</v>
      </c>
      <c r="G43" s="83"/>
      <c r="H43" s="82"/>
      <c r="I43" s="83">
        <f t="shared" si="2"/>
        <v>270000</v>
      </c>
      <c r="J43" s="93" t="s">
        <v>127</v>
      </c>
    </row>
    <row r="44" spans="2:10" ht="18" customHeight="1">
      <c r="B44" s="15">
        <v>9</v>
      </c>
      <c r="C44" s="39" t="s">
        <v>91</v>
      </c>
      <c r="D44" s="82" t="s">
        <v>34</v>
      </c>
      <c r="E44" s="82">
        <v>1</v>
      </c>
      <c r="F44" s="83">
        <v>225000</v>
      </c>
      <c r="G44" s="83"/>
      <c r="H44" s="82">
        <f>F44*7/100</f>
        <v>15750</v>
      </c>
      <c r="I44" s="83">
        <f t="shared" si="2"/>
        <v>240750</v>
      </c>
      <c r="J44" s="94" t="s">
        <v>128</v>
      </c>
    </row>
    <row r="45" spans="2:10" ht="18" customHeight="1">
      <c r="B45" s="15">
        <v>10</v>
      </c>
      <c r="C45" s="39" t="s">
        <v>91</v>
      </c>
      <c r="D45" s="82" t="s">
        <v>35</v>
      </c>
      <c r="E45" s="82">
        <v>1</v>
      </c>
      <c r="F45" s="83">
        <v>225000</v>
      </c>
      <c r="G45" s="83"/>
      <c r="H45" s="82">
        <f>F45*7/100</f>
        <v>15750</v>
      </c>
      <c r="I45" s="83">
        <f t="shared" si="2"/>
        <v>240750</v>
      </c>
      <c r="J45" s="94" t="s">
        <v>130</v>
      </c>
    </row>
    <row r="46" spans="2:10" ht="18" customHeight="1">
      <c r="B46" s="15">
        <v>11</v>
      </c>
      <c r="C46" s="39" t="s">
        <v>92</v>
      </c>
      <c r="D46" s="82" t="s">
        <v>22</v>
      </c>
      <c r="E46" s="82">
        <v>1</v>
      </c>
      <c r="F46" s="83">
        <v>200000</v>
      </c>
      <c r="G46" s="83"/>
      <c r="H46" s="82">
        <f>F46*7/100</f>
        <v>14000</v>
      </c>
      <c r="I46" s="83">
        <f t="shared" si="2"/>
        <v>214000</v>
      </c>
      <c r="J46" s="93" t="s">
        <v>133</v>
      </c>
    </row>
    <row r="47" spans="2:10" ht="18" customHeight="1">
      <c r="B47" s="15">
        <v>12</v>
      </c>
      <c r="C47" s="39" t="s">
        <v>92</v>
      </c>
      <c r="D47" s="82" t="s">
        <v>25</v>
      </c>
      <c r="E47" s="82">
        <v>1</v>
      </c>
      <c r="F47" s="83">
        <v>200000</v>
      </c>
      <c r="G47" s="83"/>
      <c r="H47" s="82">
        <v>20000</v>
      </c>
      <c r="I47" s="83">
        <f t="shared" si="2"/>
        <v>220000</v>
      </c>
      <c r="J47" s="93" t="s">
        <v>145</v>
      </c>
    </row>
    <row r="48" spans="2:10" ht="18" customHeight="1">
      <c r="B48" s="15">
        <v>13</v>
      </c>
      <c r="C48" s="40" t="s">
        <v>93</v>
      </c>
      <c r="D48" s="85" t="s">
        <v>20</v>
      </c>
      <c r="E48" s="82">
        <v>1</v>
      </c>
      <c r="F48" s="83">
        <v>180000</v>
      </c>
      <c r="G48" s="83"/>
      <c r="H48" s="82"/>
      <c r="I48" s="83">
        <f t="shared" si="2"/>
        <v>180000</v>
      </c>
      <c r="J48" s="93" t="s">
        <v>136</v>
      </c>
    </row>
    <row r="49" spans="2:10" ht="18" customHeight="1">
      <c r="B49" s="15">
        <v>14</v>
      </c>
      <c r="C49" s="40" t="s">
        <v>93</v>
      </c>
      <c r="D49" s="85" t="s">
        <v>125</v>
      </c>
      <c r="E49" s="82">
        <v>1</v>
      </c>
      <c r="F49" s="83">
        <v>180000</v>
      </c>
      <c r="G49" s="83"/>
      <c r="H49" s="82"/>
      <c r="I49" s="83">
        <f>F49+H49</f>
        <v>180000</v>
      </c>
      <c r="J49" s="93" t="s">
        <v>145</v>
      </c>
    </row>
    <row r="50" spans="2:10" ht="18" customHeight="1">
      <c r="B50" s="15">
        <v>15</v>
      </c>
      <c r="C50" s="39" t="s">
        <v>94</v>
      </c>
      <c r="D50" s="82" t="s">
        <v>21</v>
      </c>
      <c r="E50" s="82">
        <v>1</v>
      </c>
      <c r="F50" s="83">
        <v>160000</v>
      </c>
      <c r="G50" s="83"/>
      <c r="H50" s="82">
        <f>F50*3/100+F50*7/100</f>
        <v>16000</v>
      </c>
      <c r="I50" s="83">
        <f t="shared" si="2"/>
        <v>176000</v>
      </c>
      <c r="J50" s="93" t="s">
        <v>140</v>
      </c>
    </row>
    <row r="51" spans="2:10" ht="18" customHeight="1">
      <c r="B51" s="15">
        <v>16</v>
      </c>
      <c r="C51" s="39" t="s">
        <v>94</v>
      </c>
      <c r="D51" s="82" t="s">
        <v>33</v>
      </c>
      <c r="E51" s="82">
        <v>1</v>
      </c>
      <c r="F51" s="83">
        <v>160000</v>
      </c>
      <c r="G51" s="83"/>
      <c r="H51" s="82">
        <f>F51*10/100</f>
        <v>16000</v>
      </c>
      <c r="I51" s="83">
        <f t="shared" si="2"/>
        <v>176000</v>
      </c>
      <c r="J51" s="93" t="s">
        <v>139</v>
      </c>
    </row>
    <row r="52" spans="2:10" ht="18" customHeight="1">
      <c r="B52" s="15">
        <v>17</v>
      </c>
      <c r="C52" s="41" t="s">
        <v>28</v>
      </c>
      <c r="D52" s="82" t="s">
        <v>36</v>
      </c>
      <c r="E52" s="82">
        <v>1</v>
      </c>
      <c r="F52" s="83">
        <v>225000</v>
      </c>
      <c r="G52" s="83"/>
      <c r="H52" s="82"/>
      <c r="I52" s="83">
        <f t="shared" si="2"/>
        <v>225000</v>
      </c>
      <c r="J52" s="93" t="s">
        <v>146</v>
      </c>
    </row>
    <row r="53" spans="2:10" ht="18" customHeight="1">
      <c r="B53" s="15">
        <v>18</v>
      </c>
      <c r="C53" s="41" t="s">
        <v>28</v>
      </c>
      <c r="D53" s="82" t="s">
        <v>37</v>
      </c>
      <c r="E53" s="82">
        <v>1</v>
      </c>
      <c r="F53" s="83">
        <v>225000</v>
      </c>
      <c r="G53" s="83"/>
      <c r="H53" s="82"/>
      <c r="I53" s="83">
        <f t="shared" si="2"/>
        <v>225000</v>
      </c>
      <c r="J53" s="93" t="s">
        <v>132</v>
      </c>
    </row>
    <row r="54" spans="2:10" ht="18" customHeight="1">
      <c r="B54" s="15">
        <v>19</v>
      </c>
      <c r="C54" s="41" t="s">
        <v>26</v>
      </c>
      <c r="D54" s="82" t="s">
        <v>38</v>
      </c>
      <c r="E54" s="82">
        <v>1</v>
      </c>
      <c r="F54" s="83">
        <v>200000</v>
      </c>
      <c r="G54" s="83"/>
      <c r="H54" s="82"/>
      <c r="I54" s="83">
        <f t="shared" si="2"/>
        <v>200000</v>
      </c>
      <c r="J54" s="93" t="s">
        <v>131</v>
      </c>
    </row>
    <row r="55" spans="2:10" ht="18" customHeight="1">
      <c r="B55" s="15">
        <v>20</v>
      </c>
      <c r="C55" s="41" t="s">
        <v>26</v>
      </c>
      <c r="D55" s="82" t="s">
        <v>39</v>
      </c>
      <c r="E55" s="82">
        <v>1</v>
      </c>
      <c r="F55" s="83">
        <v>200000</v>
      </c>
      <c r="G55" s="83"/>
      <c r="H55" s="82"/>
      <c r="I55" s="83">
        <f t="shared" si="2"/>
        <v>200000</v>
      </c>
      <c r="J55" s="93" t="s">
        <v>134</v>
      </c>
    </row>
    <row r="56" spans="2:10" ht="18" customHeight="1">
      <c r="B56" s="15">
        <v>21</v>
      </c>
      <c r="C56" s="41" t="s">
        <v>26</v>
      </c>
      <c r="D56" s="82" t="s">
        <v>43</v>
      </c>
      <c r="E56" s="82">
        <v>1</v>
      </c>
      <c r="F56" s="83">
        <v>200000</v>
      </c>
      <c r="G56" s="83"/>
      <c r="H56" s="82"/>
      <c r="I56" s="83">
        <f t="shared" si="2"/>
        <v>200000</v>
      </c>
      <c r="J56" s="93" t="s">
        <v>135</v>
      </c>
    </row>
    <row r="57" spans="2:10" ht="18" customHeight="1">
      <c r="B57" s="15">
        <v>22</v>
      </c>
      <c r="C57" s="41" t="s">
        <v>17</v>
      </c>
      <c r="D57" s="85" t="s">
        <v>40</v>
      </c>
      <c r="E57" s="82">
        <v>1</v>
      </c>
      <c r="F57" s="83">
        <v>180000</v>
      </c>
      <c r="G57" s="83"/>
      <c r="H57" s="83"/>
      <c r="I57" s="83">
        <f t="shared" si="2"/>
        <v>180000</v>
      </c>
      <c r="J57" s="93" t="s">
        <v>138</v>
      </c>
    </row>
    <row r="58" spans="2:10" ht="18" customHeight="1">
      <c r="B58" s="15">
        <v>23</v>
      </c>
      <c r="C58" s="41" t="s">
        <v>17</v>
      </c>
      <c r="D58" s="85" t="s">
        <v>41</v>
      </c>
      <c r="E58" s="82">
        <v>1</v>
      </c>
      <c r="F58" s="83">
        <v>180000</v>
      </c>
      <c r="G58" s="83"/>
      <c r="H58" s="83"/>
      <c r="I58" s="83">
        <f t="shared" si="2"/>
        <v>180000</v>
      </c>
      <c r="J58" s="93" t="s">
        <v>137</v>
      </c>
    </row>
  </sheetData>
  <sheetProtection/>
  <autoFilter ref="A6:O32"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B1">
      <selection activeCell="G22" sqref="G22"/>
    </sheetView>
  </sheetViews>
  <sheetFormatPr defaultColWidth="9.00390625" defaultRowHeight="12.75"/>
  <cols>
    <col min="1" max="1" width="4.25390625" style="78" customWidth="1"/>
    <col min="2" max="2" width="25.25390625" style="73" customWidth="1"/>
    <col min="3" max="3" width="10.125" style="44" customWidth="1"/>
    <col min="4" max="4" width="10.75390625" style="44" customWidth="1"/>
    <col min="5" max="5" width="11.00390625" style="44" customWidth="1"/>
    <col min="6" max="6" width="9.125" style="44" customWidth="1"/>
    <col min="7" max="7" width="10.00390625" style="44" customWidth="1"/>
    <col min="8" max="8" width="10.875" style="44" customWidth="1"/>
    <col min="9" max="9" width="36.00390625" style="92" customWidth="1"/>
    <col min="10" max="10" width="9.125" style="73" customWidth="1"/>
    <col min="11" max="16384" width="9.125" style="73" customWidth="1"/>
  </cols>
  <sheetData>
    <row r="1" spans="1:9" s="48" customFormat="1" ht="63.75" customHeight="1">
      <c r="A1" s="42"/>
      <c r="B1" s="34"/>
      <c r="C1" s="47"/>
      <c r="D1" s="44"/>
      <c r="E1" s="154" t="s">
        <v>153</v>
      </c>
      <c r="F1" s="155"/>
      <c r="G1" s="155"/>
      <c r="H1" s="155"/>
      <c r="I1" s="92"/>
    </row>
    <row r="2" spans="1:9" s="44" customFormat="1" ht="35.25" customHeight="1">
      <c r="A2" s="156" t="s">
        <v>97</v>
      </c>
      <c r="B2" s="157"/>
      <c r="C2" s="157"/>
      <c r="D2" s="157"/>
      <c r="E2" s="157"/>
      <c r="F2" s="157"/>
      <c r="G2" s="157"/>
      <c r="H2" s="157"/>
      <c r="I2" s="92"/>
    </row>
    <row r="3" spans="2:9" s="48" customFormat="1" ht="20.25" customHeight="1">
      <c r="B3" s="80" t="s">
        <v>124</v>
      </c>
      <c r="C3" s="79">
        <f>D42</f>
        <v>29</v>
      </c>
      <c r="D3" s="44"/>
      <c r="E3" s="32"/>
      <c r="F3" s="16"/>
      <c r="G3" s="16"/>
      <c r="H3" s="16"/>
      <c r="I3" s="92"/>
    </row>
    <row r="4" spans="1:9" ht="45.75" customHeight="1">
      <c r="A4" s="37" t="s">
        <v>13</v>
      </c>
      <c r="B4" s="30" t="s">
        <v>23</v>
      </c>
      <c r="C4" s="31" t="s">
        <v>85</v>
      </c>
      <c r="D4" s="31" t="s">
        <v>86</v>
      </c>
      <c r="E4" s="31" t="s">
        <v>87</v>
      </c>
      <c r="F4" s="31" t="s">
        <v>90</v>
      </c>
      <c r="G4" s="31" t="s">
        <v>89</v>
      </c>
      <c r="H4" s="101" t="s">
        <v>88</v>
      </c>
      <c r="I4" s="94"/>
    </row>
    <row r="5" spans="1:9" ht="15.75" customHeight="1">
      <c r="A5" s="37">
        <v>1</v>
      </c>
      <c r="B5" s="35">
        <v>2</v>
      </c>
      <c r="C5" s="45">
        <v>3</v>
      </c>
      <c r="D5" s="45">
        <v>4</v>
      </c>
      <c r="E5" s="45">
        <v>5</v>
      </c>
      <c r="F5" s="45">
        <v>6</v>
      </c>
      <c r="G5" s="30">
        <v>7</v>
      </c>
      <c r="H5" s="102">
        <v>8</v>
      </c>
      <c r="I5" s="94"/>
    </row>
    <row r="6" spans="1:9" ht="15.75" customHeight="1">
      <c r="A6" s="161" t="s">
        <v>81</v>
      </c>
      <c r="B6" s="162"/>
      <c r="C6" s="163"/>
      <c r="D6" s="30"/>
      <c r="E6" s="30"/>
      <c r="F6" s="15"/>
      <c r="G6" s="36"/>
      <c r="H6" s="91"/>
      <c r="I6" s="94"/>
    </row>
    <row r="7" spans="1:9" ht="15.75" customHeight="1">
      <c r="A7" s="15">
        <v>1</v>
      </c>
      <c r="B7" s="33" t="s">
        <v>14</v>
      </c>
      <c r="C7" s="46"/>
      <c r="D7" s="81">
        <v>1</v>
      </c>
      <c r="E7" s="81">
        <v>400000</v>
      </c>
      <c r="F7" s="81"/>
      <c r="G7" s="82"/>
      <c r="H7" s="103">
        <f>E7+G7</f>
        <v>400000</v>
      </c>
      <c r="I7" s="94" t="s">
        <v>141</v>
      </c>
    </row>
    <row r="8" spans="1:9" ht="15.75" customHeight="1">
      <c r="A8" s="15">
        <v>2</v>
      </c>
      <c r="B8" s="33" t="s">
        <v>15</v>
      </c>
      <c r="C8" s="15"/>
      <c r="D8" s="83">
        <v>1</v>
      </c>
      <c r="E8" s="83">
        <v>270000</v>
      </c>
      <c r="F8" s="83"/>
      <c r="G8" s="82"/>
      <c r="H8" s="103">
        <f aca="true" t="shared" si="0" ref="H8:H41">E8+G8</f>
        <v>270000</v>
      </c>
      <c r="I8" s="94" t="s">
        <v>142</v>
      </c>
    </row>
    <row r="9" spans="1:9" ht="15.75" customHeight="1">
      <c r="A9" s="91">
        <v>3</v>
      </c>
      <c r="B9" s="33" t="s">
        <v>15</v>
      </c>
      <c r="C9" s="15"/>
      <c r="D9" s="83">
        <v>1</v>
      </c>
      <c r="E9" s="83">
        <v>250000</v>
      </c>
      <c r="F9" s="83"/>
      <c r="G9" s="82"/>
      <c r="H9" s="103">
        <v>250000</v>
      </c>
      <c r="I9" s="93" t="s">
        <v>145</v>
      </c>
    </row>
    <row r="10" spans="1:9" ht="15.75" customHeight="1">
      <c r="A10" s="161" t="s">
        <v>82</v>
      </c>
      <c r="B10" s="162"/>
      <c r="C10" s="163"/>
      <c r="D10" s="82"/>
      <c r="E10" s="82"/>
      <c r="F10" s="82"/>
      <c r="G10" s="82"/>
      <c r="H10" s="103"/>
      <c r="I10" s="94"/>
    </row>
    <row r="11" spans="1:9" s="76" customFormat="1" ht="15.75" customHeight="1">
      <c r="A11" s="15">
        <v>4</v>
      </c>
      <c r="B11" s="33" t="s">
        <v>29</v>
      </c>
      <c r="C11" s="15"/>
      <c r="D11" s="83">
        <v>1</v>
      </c>
      <c r="E11" s="83">
        <v>225000</v>
      </c>
      <c r="F11" s="83"/>
      <c r="G11" s="82"/>
      <c r="H11" s="103">
        <f t="shared" si="0"/>
        <v>225000</v>
      </c>
      <c r="I11" s="18" t="s">
        <v>129</v>
      </c>
    </row>
    <row r="12" spans="1:9" ht="15.75" customHeight="1">
      <c r="A12" s="161" t="s">
        <v>83</v>
      </c>
      <c r="B12" s="151"/>
      <c r="C12" s="162"/>
      <c r="D12" s="84"/>
      <c r="E12" s="82"/>
      <c r="F12" s="82"/>
      <c r="G12" s="82"/>
      <c r="H12" s="103"/>
      <c r="I12" s="94"/>
    </row>
    <row r="13" spans="1:9" ht="15.75" customHeight="1">
      <c r="A13" s="43">
        <v>5</v>
      </c>
      <c r="B13" s="33" t="s">
        <v>30</v>
      </c>
      <c r="C13" s="74"/>
      <c r="D13" s="84">
        <v>1</v>
      </c>
      <c r="E13" s="83">
        <v>250000</v>
      </c>
      <c r="F13" s="82"/>
      <c r="G13" s="82"/>
      <c r="H13" s="103">
        <f t="shared" si="0"/>
        <v>250000</v>
      </c>
      <c r="I13" s="94" t="s">
        <v>143</v>
      </c>
    </row>
    <row r="14" spans="1:9" ht="15.75" customHeight="1">
      <c r="A14" s="15">
        <v>6</v>
      </c>
      <c r="B14" s="33" t="s">
        <v>30</v>
      </c>
      <c r="C14" s="15"/>
      <c r="D14" s="83">
        <v>1</v>
      </c>
      <c r="E14" s="83">
        <v>250000</v>
      </c>
      <c r="F14" s="83"/>
      <c r="G14" s="82"/>
      <c r="H14" s="103">
        <f t="shared" si="0"/>
        <v>250000</v>
      </c>
      <c r="I14" s="94" t="s">
        <v>144</v>
      </c>
    </row>
    <row r="15" spans="1:9" ht="15.75" customHeight="1">
      <c r="A15" s="164" t="s">
        <v>84</v>
      </c>
      <c r="B15" s="165"/>
      <c r="C15" s="166"/>
      <c r="D15" s="83"/>
      <c r="E15" s="82"/>
      <c r="F15" s="83"/>
      <c r="G15" s="82"/>
      <c r="H15" s="103"/>
      <c r="I15" s="94"/>
    </row>
    <row r="16" spans="1:9" s="75" customFormat="1" ht="15.75" customHeight="1">
      <c r="A16" s="15">
        <v>7</v>
      </c>
      <c r="B16" s="38" t="s">
        <v>16</v>
      </c>
      <c r="C16" s="82" t="s">
        <v>12</v>
      </c>
      <c r="D16" s="82">
        <v>1</v>
      </c>
      <c r="E16" s="83">
        <v>300000</v>
      </c>
      <c r="F16" s="83"/>
      <c r="G16" s="82">
        <f>E16*3/100+E16*7/100</f>
        <v>30000</v>
      </c>
      <c r="H16" s="103">
        <f t="shared" si="0"/>
        <v>330000</v>
      </c>
      <c r="I16" s="93" t="s">
        <v>126</v>
      </c>
    </row>
    <row r="17" spans="1:9" ht="42.75" customHeight="1">
      <c r="A17" s="141" t="s">
        <v>32</v>
      </c>
      <c r="B17" s="153"/>
      <c r="C17" s="153"/>
      <c r="D17" s="12"/>
      <c r="E17" s="19"/>
      <c r="F17" s="19"/>
      <c r="G17" s="13"/>
      <c r="H17" s="104"/>
      <c r="I17" s="94"/>
    </row>
    <row r="18" spans="1:9" ht="15.75" customHeight="1">
      <c r="A18" s="15">
        <v>8</v>
      </c>
      <c r="B18" s="39" t="s">
        <v>24</v>
      </c>
      <c r="C18" s="82" t="s">
        <v>42</v>
      </c>
      <c r="D18" s="82">
        <v>1</v>
      </c>
      <c r="E18" s="83">
        <v>270000</v>
      </c>
      <c r="F18" s="83"/>
      <c r="G18" s="82"/>
      <c r="H18" s="103">
        <f t="shared" si="0"/>
        <v>270000</v>
      </c>
      <c r="I18" s="93" t="s">
        <v>127</v>
      </c>
    </row>
    <row r="19" spans="1:9" ht="15.75" customHeight="1">
      <c r="A19" s="15">
        <v>9</v>
      </c>
      <c r="B19" s="39" t="s">
        <v>91</v>
      </c>
      <c r="C19" s="82" t="s">
        <v>34</v>
      </c>
      <c r="D19" s="82">
        <v>1</v>
      </c>
      <c r="E19" s="83">
        <v>225000</v>
      </c>
      <c r="F19" s="83"/>
      <c r="G19" s="82">
        <f>E19*7/100</f>
        <v>15750</v>
      </c>
      <c r="H19" s="103">
        <f t="shared" si="0"/>
        <v>240750</v>
      </c>
      <c r="I19" s="94" t="s">
        <v>128</v>
      </c>
    </row>
    <row r="20" spans="1:9" ht="15.75" customHeight="1">
      <c r="A20" s="15">
        <v>10</v>
      </c>
      <c r="B20" s="39" t="s">
        <v>91</v>
      </c>
      <c r="C20" s="82" t="s">
        <v>35</v>
      </c>
      <c r="D20" s="82">
        <v>1</v>
      </c>
      <c r="E20" s="83">
        <v>225000</v>
      </c>
      <c r="F20" s="83"/>
      <c r="G20" s="82">
        <f>E20*7/100</f>
        <v>15750</v>
      </c>
      <c r="H20" s="103">
        <f t="shared" si="0"/>
        <v>240750</v>
      </c>
      <c r="I20" s="94" t="s">
        <v>130</v>
      </c>
    </row>
    <row r="21" spans="1:9" ht="15.75" customHeight="1">
      <c r="A21" s="15">
        <v>11</v>
      </c>
      <c r="B21" s="39" t="s">
        <v>92</v>
      </c>
      <c r="C21" s="82" t="s">
        <v>22</v>
      </c>
      <c r="D21" s="82">
        <v>1</v>
      </c>
      <c r="E21" s="83">
        <v>200000</v>
      </c>
      <c r="F21" s="83"/>
      <c r="G21" s="82">
        <f>E21*7/100</f>
        <v>14000</v>
      </c>
      <c r="H21" s="103">
        <f t="shared" si="0"/>
        <v>214000</v>
      </c>
      <c r="I21" s="93" t="s">
        <v>133</v>
      </c>
    </row>
    <row r="22" spans="1:9" ht="15.75" customHeight="1">
      <c r="A22" s="15">
        <v>12</v>
      </c>
      <c r="B22" s="39" t="s">
        <v>92</v>
      </c>
      <c r="C22" s="82" t="s">
        <v>25</v>
      </c>
      <c r="D22" s="82">
        <v>1</v>
      </c>
      <c r="E22" s="83">
        <v>200000</v>
      </c>
      <c r="F22" s="83"/>
      <c r="G22" s="82">
        <f>E22*3/100+E22*7/100</f>
        <v>20000</v>
      </c>
      <c r="H22" s="103">
        <f t="shared" si="0"/>
        <v>220000</v>
      </c>
      <c r="I22" s="93" t="s">
        <v>136</v>
      </c>
    </row>
    <row r="23" spans="1:9" ht="15.75" customHeight="1">
      <c r="A23" s="15">
        <v>13</v>
      </c>
      <c r="B23" s="40" t="s">
        <v>93</v>
      </c>
      <c r="C23" s="85" t="s">
        <v>20</v>
      </c>
      <c r="D23" s="82">
        <v>1</v>
      </c>
      <c r="E23" s="83">
        <v>180000</v>
      </c>
      <c r="F23" s="83"/>
      <c r="G23" s="82">
        <v>0</v>
      </c>
      <c r="H23" s="103">
        <f t="shared" si="0"/>
        <v>180000</v>
      </c>
      <c r="I23" s="93" t="s">
        <v>145</v>
      </c>
    </row>
    <row r="24" spans="1:9" ht="15.75" customHeight="1">
      <c r="A24" s="15">
        <v>14</v>
      </c>
      <c r="B24" s="40" t="s">
        <v>93</v>
      </c>
      <c r="C24" s="85" t="s">
        <v>125</v>
      </c>
      <c r="D24" s="82">
        <v>1</v>
      </c>
      <c r="E24" s="83">
        <v>180000</v>
      </c>
      <c r="F24" s="83"/>
      <c r="G24" s="82">
        <v>0</v>
      </c>
      <c r="H24" s="103">
        <f>E24+G24</f>
        <v>180000</v>
      </c>
      <c r="I24" s="93" t="s">
        <v>145</v>
      </c>
    </row>
    <row r="25" spans="1:9" ht="15.75" customHeight="1">
      <c r="A25" s="15">
        <v>15</v>
      </c>
      <c r="B25" s="39" t="s">
        <v>94</v>
      </c>
      <c r="C25" s="82" t="s">
        <v>21</v>
      </c>
      <c r="D25" s="82">
        <v>1</v>
      </c>
      <c r="E25" s="83">
        <v>160000</v>
      </c>
      <c r="F25" s="83"/>
      <c r="G25" s="82">
        <f>E25*3/100+E25*7/100</f>
        <v>16000</v>
      </c>
      <c r="H25" s="103">
        <f t="shared" si="0"/>
        <v>176000</v>
      </c>
      <c r="I25" s="93" t="s">
        <v>140</v>
      </c>
    </row>
    <row r="26" spans="1:9" ht="15.75" customHeight="1">
      <c r="A26" s="15">
        <v>16</v>
      </c>
      <c r="B26" s="39" t="s">
        <v>94</v>
      </c>
      <c r="C26" s="82" t="s">
        <v>33</v>
      </c>
      <c r="D26" s="82">
        <v>1</v>
      </c>
      <c r="E26" s="83">
        <v>160000</v>
      </c>
      <c r="F26" s="83"/>
      <c r="G26" s="82">
        <f>E26*10/100</f>
        <v>16000</v>
      </c>
      <c r="H26" s="103">
        <f t="shared" si="0"/>
        <v>176000</v>
      </c>
      <c r="I26" s="93" t="s">
        <v>139</v>
      </c>
    </row>
    <row r="27" spans="1:9" ht="28.5" customHeight="1">
      <c r="A27" s="141" t="s">
        <v>44</v>
      </c>
      <c r="B27" s="158"/>
      <c r="C27" s="158"/>
      <c r="D27" s="13"/>
      <c r="E27" s="19"/>
      <c r="F27" s="19"/>
      <c r="G27" s="13"/>
      <c r="H27" s="104"/>
      <c r="I27" s="94"/>
    </row>
    <row r="28" spans="1:9" ht="15.75" customHeight="1">
      <c r="A28" s="15">
        <v>17</v>
      </c>
      <c r="B28" s="41" t="s">
        <v>28</v>
      </c>
      <c r="C28" s="82" t="s">
        <v>36</v>
      </c>
      <c r="D28" s="82">
        <v>1</v>
      </c>
      <c r="E28" s="83">
        <v>225000</v>
      </c>
      <c r="F28" s="83"/>
      <c r="G28" s="82"/>
      <c r="H28" s="103">
        <f t="shared" si="0"/>
        <v>225000</v>
      </c>
      <c r="I28" s="93" t="s">
        <v>146</v>
      </c>
    </row>
    <row r="29" spans="1:9" ht="15.75" customHeight="1">
      <c r="A29" s="15">
        <v>18</v>
      </c>
      <c r="B29" s="41" t="s">
        <v>28</v>
      </c>
      <c r="C29" s="82" t="s">
        <v>37</v>
      </c>
      <c r="D29" s="82">
        <v>1</v>
      </c>
      <c r="E29" s="83">
        <v>225000</v>
      </c>
      <c r="F29" s="83"/>
      <c r="G29" s="82"/>
      <c r="H29" s="103">
        <f t="shared" si="0"/>
        <v>225000</v>
      </c>
      <c r="I29" s="93" t="s">
        <v>132</v>
      </c>
    </row>
    <row r="30" spans="1:9" ht="15.75" customHeight="1">
      <c r="A30" s="15">
        <v>19</v>
      </c>
      <c r="B30" s="41" t="s">
        <v>26</v>
      </c>
      <c r="C30" s="82" t="s">
        <v>38</v>
      </c>
      <c r="D30" s="82">
        <v>1</v>
      </c>
      <c r="E30" s="83">
        <v>200000</v>
      </c>
      <c r="F30" s="83"/>
      <c r="G30" s="82"/>
      <c r="H30" s="103">
        <f t="shared" si="0"/>
        <v>200000</v>
      </c>
      <c r="I30" s="93" t="s">
        <v>131</v>
      </c>
    </row>
    <row r="31" spans="1:9" ht="15.75" customHeight="1">
      <c r="A31" s="15">
        <v>20</v>
      </c>
      <c r="B31" s="41" t="s">
        <v>26</v>
      </c>
      <c r="C31" s="82" t="s">
        <v>39</v>
      </c>
      <c r="D31" s="82">
        <v>1</v>
      </c>
      <c r="E31" s="83">
        <v>200000</v>
      </c>
      <c r="F31" s="83"/>
      <c r="G31" s="82"/>
      <c r="H31" s="103">
        <f t="shared" si="0"/>
        <v>200000</v>
      </c>
      <c r="I31" s="93" t="s">
        <v>134</v>
      </c>
    </row>
    <row r="32" spans="1:9" ht="15.75" customHeight="1">
      <c r="A32" s="15">
        <v>21</v>
      </c>
      <c r="B32" s="41" t="s">
        <v>26</v>
      </c>
      <c r="C32" s="82" t="s">
        <v>43</v>
      </c>
      <c r="D32" s="82">
        <v>1</v>
      </c>
      <c r="E32" s="83">
        <v>200000</v>
      </c>
      <c r="F32" s="83"/>
      <c r="G32" s="82"/>
      <c r="H32" s="103">
        <f t="shared" si="0"/>
        <v>200000</v>
      </c>
      <c r="I32" s="93" t="s">
        <v>135</v>
      </c>
    </row>
    <row r="33" spans="1:9" ht="15.75" customHeight="1">
      <c r="A33" s="15">
        <v>22</v>
      </c>
      <c r="B33" s="41" t="s">
        <v>17</v>
      </c>
      <c r="C33" s="85" t="s">
        <v>40</v>
      </c>
      <c r="D33" s="82">
        <v>1</v>
      </c>
      <c r="E33" s="83">
        <v>180000</v>
      </c>
      <c r="F33" s="83"/>
      <c r="G33" s="83"/>
      <c r="H33" s="103">
        <f t="shared" si="0"/>
        <v>180000</v>
      </c>
      <c r="I33" s="93" t="s">
        <v>138</v>
      </c>
    </row>
    <row r="34" spans="1:9" ht="15.75" customHeight="1">
      <c r="A34" s="15">
        <v>23</v>
      </c>
      <c r="B34" s="41" t="s">
        <v>17</v>
      </c>
      <c r="C34" s="85" t="s">
        <v>41</v>
      </c>
      <c r="D34" s="82">
        <v>1</v>
      </c>
      <c r="E34" s="83">
        <v>180000</v>
      </c>
      <c r="F34" s="83"/>
      <c r="G34" s="83"/>
      <c r="H34" s="103">
        <f t="shared" si="0"/>
        <v>180000</v>
      </c>
      <c r="I34" s="93" t="s">
        <v>137</v>
      </c>
    </row>
    <row r="35" spans="1:9" ht="15.75" customHeight="1">
      <c r="A35" s="144" t="s">
        <v>95</v>
      </c>
      <c r="B35" s="159"/>
      <c r="C35" s="160"/>
      <c r="D35" s="13"/>
      <c r="E35" s="19"/>
      <c r="F35" s="19"/>
      <c r="G35" s="13"/>
      <c r="H35" s="104"/>
      <c r="I35" s="94"/>
    </row>
    <row r="36" spans="1:9" ht="15.75" customHeight="1">
      <c r="A36" s="15">
        <v>24</v>
      </c>
      <c r="B36" s="41" t="s">
        <v>27</v>
      </c>
      <c r="C36" s="15"/>
      <c r="D36" s="82">
        <v>1</v>
      </c>
      <c r="E36" s="83">
        <v>160000</v>
      </c>
      <c r="F36" s="83"/>
      <c r="G36" s="82"/>
      <c r="H36" s="103">
        <f t="shared" si="0"/>
        <v>160000</v>
      </c>
      <c r="I36" s="94" t="s">
        <v>147</v>
      </c>
    </row>
    <row r="37" spans="1:9" ht="15.75" customHeight="1">
      <c r="A37" s="15">
        <v>25</v>
      </c>
      <c r="B37" s="41" t="s">
        <v>27</v>
      </c>
      <c r="C37" s="15"/>
      <c r="D37" s="82">
        <v>1</v>
      </c>
      <c r="E37" s="83">
        <v>160000</v>
      </c>
      <c r="F37" s="83"/>
      <c r="G37" s="82"/>
      <c r="H37" s="103">
        <f t="shared" si="0"/>
        <v>160000</v>
      </c>
      <c r="I37" s="94" t="s">
        <v>148</v>
      </c>
    </row>
    <row r="38" spans="1:9" ht="15.75" customHeight="1">
      <c r="A38" s="15">
        <v>26</v>
      </c>
      <c r="B38" s="41" t="s">
        <v>19</v>
      </c>
      <c r="C38" s="15"/>
      <c r="D38" s="82">
        <v>1</v>
      </c>
      <c r="E38" s="83">
        <v>125000</v>
      </c>
      <c r="F38" s="83"/>
      <c r="G38" s="82"/>
      <c r="H38" s="103">
        <f t="shared" si="0"/>
        <v>125000</v>
      </c>
      <c r="I38" s="94" t="s">
        <v>149</v>
      </c>
    </row>
    <row r="39" spans="1:9" s="76" customFormat="1" ht="15.75" customHeight="1">
      <c r="A39" s="15">
        <v>27</v>
      </c>
      <c r="B39" s="41" t="s">
        <v>31</v>
      </c>
      <c r="C39" s="15"/>
      <c r="D39" s="82">
        <v>1</v>
      </c>
      <c r="E39" s="83">
        <v>125000</v>
      </c>
      <c r="F39" s="83"/>
      <c r="G39" s="82"/>
      <c r="H39" s="103">
        <f t="shared" si="0"/>
        <v>125000</v>
      </c>
      <c r="I39" s="24" t="s">
        <v>150</v>
      </c>
    </row>
    <row r="40" spans="1:9" ht="15.75" customHeight="1">
      <c r="A40" s="15">
        <v>28</v>
      </c>
      <c r="B40" s="41" t="s">
        <v>31</v>
      </c>
      <c r="C40" s="15"/>
      <c r="D40" s="82">
        <v>1</v>
      </c>
      <c r="E40" s="83">
        <v>93000</v>
      </c>
      <c r="F40" s="83"/>
      <c r="G40" s="82"/>
      <c r="H40" s="103">
        <f t="shared" si="0"/>
        <v>93000</v>
      </c>
      <c r="I40" s="106" t="s">
        <v>151</v>
      </c>
    </row>
    <row r="41" spans="1:9" ht="15.75" customHeight="1">
      <c r="A41" s="15">
        <v>29</v>
      </c>
      <c r="B41" s="41" t="s">
        <v>31</v>
      </c>
      <c r="C41" s="15"/>
      <c r="D41" s="82">
        <v>1</v>
      </c>
      <c r="E41" s="83">
        <v>93000</v>
      </c>
      <c r="F41" s="83"/>
      <c r="G41" s="82"/>
      <c r="H41" s="103">
        <f t="shared" si="0"/>
        <v>93000</v>
      </c>
      <c r="I41" s="106" t="s">
        <v>152</v>
      </c>
    </row>
    <row r="42" spans="1:9" s="77" customFormat="1" ht="16.5" customHeight="1">
      <c r="A42" s="13"/>
      <c r="B42" s="88" t="s">
        <v>96</v>
      </c>
      <c r="C42" s="13"/>
      <c r="D42" s="86">
        <f>SUM(D7:D41)</f>
        <v>29</v>
      </c>
      <c r="E42" s="87">
        <f>SUM(E7:E41)</f>
        <v>5911000</v>
      </c>
      <c r="F42" s="83"/>
      <c r="G42" s="86">
        <f>SUM(G16:G41)</f>
        <v>127500</v>
      </c>
      <c r="H42" s="105">
        <f>SUM(H7:H41)</f>
        <v>6038500</v>
      </c>
      <c r="I42" s="94"/>
    </row>
    <row r="44" ht="13.5">
      <c r="I44" s="95"/>
    </row>
  </sheetData>
  <sheetProtection/>
  <mergeCells count="9">
    <mergeCell ref="A17:C17"/>
    <mergeCell ref="A27:C27"/>
    <mergeCell ref="A35:C35"/>
    <mergeCell ref="E1:H1"/>
    <mergeCell ref="A2:H2"/>
    <mergeCell ref="A6:C6"/>
    <mergeCell ref="A10:C10"/>
    <mergeCell ref="A12:C12"/>
    <mergeCell ref="A15:C1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3:M23"/>
  <sheetViews>
    <sheetView zoomScalePageLayoutView="0" workbookViewId="0" topLeftCell="A7">
      <selection activeCell="H5" sqref="H5"/>
    </sheetView>
  </sheetViews>
  <sheetFormatPr defaultColWidth="9.00390625" defaultRowHeight="18" customHeight="1"/>
  <cols>
    <col min="1" max="1" width="2.875" style="21" customWidth="1"/>
    <col min="2" max="2" width="7.00390625" style="21" customWidth="1"/>
    <col min="3" max="3" width="5.00390625" style="17" customWidth="1"/>
    <col min="4" max="4" width="27.375" style="21" customWidth="1"/>
    <col min="5" max="5" width="24.25390625" style="21" customWidth="1"/>
    <col min="6" max="6" width="13.875" style="20" customWidth="1"/>
    <col min="7" max="7" width="13.00390625" style="20" customWidth="1"/>
    <col min="8" max="8" width="18.75390625" style="20" customWidth="1"/>
    <col min="9" max="9" width="14.25390625" style="20" customWidth="1"/>
    <col min="10" max="10" width="13.75390625" style="20" customWidth="1"/>
    <col min="11" max="11" width="14.375" style="20" customWidth="1"/>
    <col min="12" max="12" width="11.875" style="21" customWidth="1"/>
    <col min="13" max="13" width="14.75390625" style="17" customWidth="1"/>
    <col min="14" max="17" width="9.125" style="21" customWidth="1"/>
    <col min="18" max="16384" width="9.125" style="21" customWidth="1"/>
  </cols>
  <sheetData>
    <row r="3" spans="7:13" s="20" customFormat="1" ht="18" customHeight="1">
      <c r="G3" s="25"/>
      <c r="H3" s="25"/>
      <c r="J3" s="26"/>
      <c r="M3" s="20" t="s">
        <v>75</v>
      </c>
    </row>
    <row r="4" spans="7:10" s="20" customFormat="1" ht="18" customHeight="1">
      <c r="G4" s="25"/>
      <c r="H4" s="25"/>
      <c r="J4" s="26"/>
    </row>
    <row r="5" spans="2:13" s="20" customFormat="1" ht="101.25" customHeight="1">
      <c r="B5" s="19" t="s">
        <v>71</v>
      </c>
      <c r="C5" s="19"/>
      <c r="D5" s="13" t="s">
        <v>73</v>
      </c>
      <c r="E5" s="13" t="s">
        <v>72</v>
      </c>
      <c r="F5" s="19" t="s">
        <v>74</v>
      </c>
      <c r="G5" s="13"/>
      <c r="H5" s="13"/>
      <c r="I5" s="13" t="s">
        <v>76</v>
      </c>
      <c r="J5" s="29" t="s">
        <v>77</v>
      </c>
      <c r="K5" s="13" t="s">
        <v>78</v>
      </c>
      <c r="L5" s="19" t="s">
        <v>79</v>
      </c>
      <c r="M5" s="13" t="s">
        <v>80</v>
      </c>
    </row>
    <row r="6" spans="2:13" s="20" customFormat="1" ht="20.25" customHeight="1">
      <c r="B6" s="19">
        <v>1</v>
      </c>
      <c r="C6" s="19">
        <v>2</v>
      </c>
      <c r="D6" s="19">
        <v>2</v>
      </c>
      <c r="E6" s="19">
        <v>3</v>
      </c>
      <c r="F6" s="19">
        <v>4</v>
      </c>
      <c r="G6" s="19">
        <v>6</v>
      </c>
      <c r="H6" s="19">
        <v>7</v>
      </c>
      <c r="I6" s="19">
        <v>5</v>
      </c>
      <c r="J6" s="19">
        <v>6</v>
      </c>
      <c r="K6" s="19">
        <v>7</v>
      </c>
      <c r="L6" s="19">
        <v>8</v>
      </c>
      <c r="M6" s="13">
        <v>9</v>
      </c>
    </row>
    <row r="7" spans="2:13" s="23" customFormat="1" ht="27.75" customHeight="1">
      <c r="B7" s="19">
        <v>1</v>
      </c>
      <c r="C7" s="13">
        <v>1</v>
      </c>
      <c r="D7" s="18" t="s">
        <v>16</v>
      </c>
      <c r="E7" s="18" t="s">
        <v>45</v>
      </c>
      <c r="F7" s="13" t="s">
        <v>12</v>
      </c>
      <c r="G7" s="13" t="s">
        <v>58</v>
      </c>
      <c r="H7" s="13" t="s">
        <v>69</v>
      </c>
      <c r="I7" s="19">
        <v>300000</v>
      </c>
      <c r="J7" s="19">
        <f>I7*3/100</f>
        <v>9000</v>
      </c>
      <c r="K7" s="13">
        <f>I7*7/100</f>
        <v>21000</v>
      </c>
      <c r="L7" s="19">
        <f>J7+K7</f>
        <v>30000</v>
      </c>
      <c r="M7" s="19">
        <f>I7+L7</f>
        <v>330000</v>
      </c>
    </row>
    <row r="8" spans="2:13" s="23" customFormat="1" ht="27.75" customHeight="1">
      <c r="B8" s="19">
        <v>2</v>
      </c>
      <c r="C8" s="13">
        <v>2</v>
      </c>
      <c r="D8" s="18" t="s">
        <v>24</v>
      </c>
      <c r="E8" s="18"/>
      <c r="F8" s="13" t="s">
        <v>42</v>
      </c>
      <c r="G8" s="13"/>
      <c r="H8" s="13"/>
      <c r="I8" s="19">
        <v>270000</v>
      </c>
      <c r="J8" s="19">
        <v>0</v>
      </c>
      <c r="K8" s="13">
        <v>0</v>
      </c>
      <c r="L8" s="19">
        <v>0</v>
      </c>
      <c r="M8" s="19">
        <f>I8+L8</f>
        <v>270000</v>
      </c>
    </row>
    <row r="9" spans="2:13" s="23" customFormat="1" ht="27.75" customHeight="1">
      <c r="B9" s="19">
        <v>3</v>
      </c>
      <c r="C9" s="13">
        <v>4</v>
      </c>
      <c r="D9" s="18" t="s">
        <v>28</v>
      </c>
      <c r="E9" s="18" t="s">
        <v>47</v>
      </c>
      <c r="F9" s="13" t="s">
        <v>34</v>
      </c>
      <c r="G9" s="13" t="s">
        <v>60</v>
      </c>
      <c r="H9" s="13"/>
      <c r="I9" s="19">
        <v>225000</v>
      </c>
      <c r="J9" s="19">
        <v>0</v>
      </c>
      <c r="K9" s="13">
        <f>I9*7/100</f>
        <v>15750</v>
      </c>
      <c r="L9" s="19">
        <f aca="true" t="shared" si="0" ref="L9:L22">J9+K9</f>
        <v>15750</v>
      </c>
      <c r="M9" s="19">
        <f>I9+K9</f>
        <v>240750</v>
      </c>
    </row>
    <row r="10" spans="2:13" s="23" customFormat="1" ht="27.75" customHeight="1">
      <c r="B10" s="19">
        <v>4</v>
      </c>
      <c r="C10" s="13">
        <v>5</v>
      </c>
      <c r="D10" s="18" t="s">
        <v>28</v>
      </c>
      <c r="E10" s="18" t="s">
        <v>48</v>
      </c>
      <c r="F10" s="13" t="s">
        <v>35</v>
      </c>
      <c r="G10" s="13" t="s">
        <v>60</v>
      </c>
      <c r="H10" s="13"/>
      <c r="I10" s="19">
        <v>225000</v>
      </c>
      <c r="J10" s="19">
        <v>0</v>
      </c>
      <c r="K10" s="13">
        <f>I10*7/100</f>
        <v>15750</v>
      </c>
      <c r="L10" s="19">
        <f t="shared" si="0"/>
        <v>15750</v>
      </c>
      <c r="M10" s="19">
        <f>I10+K10</f>
        <v>240750</v>
      </c>
    </row>
    <row r="11" spans="2:13" s="23" customFormat="1" ht="19.5" customHeight="1">
      <c r="B11" s="19"/>
      <c r="C11" s="13">
        <v>6</v>
      </c>
      <c r="D11" s="18" t="s">
        <v>28</v>
      </c>
      <c r="E11" s="18"/>
      <c r="F11" s="13" t="s">
        <v>36</v>
      </c>
      <c r="G11" s="13" t="s">
        <v>61</v>
      </c>
      <c r="H11" s="13"/>
      <c r="I11" s="19">
        <v>200000</v>
      </c>
      <c r="J11" s="19">
        <v>0</v>
      </c>
      <c r="K11" s="13">
        <v>0</v>
      </c>
      <c r="L11" s="19">
        <v>0</v>
      </c>
      <c r="M11" s="19">
        <f>I11+K11</f>
        <v>200000</v>
      </c>
    </row>
    <row r="12" spans="2:13" s="23" customFormat="1" ht="24.75" customHeight="1">
      <c r="B12" s="19"/>
      <c r="C12" s="13">
        <v>7</v>
      </c>
      <c r="D12" s="18" t="s">
        <v>28</v>
      </c>
      <c r="E12" s="18" t="s">
        <v>49</v>
      </c>
      <c r="F12" s="13" t="s">
        <v>37</v>
      </c>
      <c r="G12" s="13" t="s">
        <v>64</v>
      </c>
      <c r="H12" s="13"/>
      <c r="I12" s="19">
        <v>200000</v>
      </c>
      <c r="J12" s="19">
        <v>0</v>
      </c>
      <c r="K12" s="13">
        <v>0</v>
      </c>
      <c r="L12" s="19">
        <f t="shared" si="0"/>
        <v>0</v>
      </c>
      <c r="M12" s="19">
        <v>200000</v>
      </c>
    </row>
    <row r="13" spans="2:13" s="23" customFormat="1" ht="27.75" customHeight="1">
      <c r="B13" s="19">
        <v>5</v>
      </c>
      <c r="C13" s="13">
        <v>8</v>
      </c>
      <c r="D13" s="18" t="s">
        <v>26</v>
      </c>
      <c r="E13" s="18" t="s">
        <v>50</v>
      </c>
      <c r="F13" s="13" t="s">
        <v>22</v>
      </c>
      <c r="G13" s="13" t="s">
        <v>60</v>
      </c>
      <c r="H13" s="13"/>
      <c r="I13" s="19">
        <v>200000</v>
      </c>
      <c r="J13" s="19">
        <v>0</v>
      </c>
      <c r="K13" s="13">
        <f>I13*7/100</f>
        <v>14000</v>
      </c>
      <c r="L13" s="19">
        <f t="shared" si="0"/>
        <v>14000</v>
      </c>
      <c r="M13" s="19">
        <f>I13+K13</f>
        <v>214000</v>
      </c>
    </row>
    <row r="14" spans="2:13" s="23" customFormat="1" ht="24.75" customHeight="1">
      <c r="B14" s="19"/>
      <c r="C14" s="13">
        <v>9</v>
      </c>
      <c r="D14" s="18" t="s">
        <v>26</v>
      </c>
      <c r="E14" s="18" t="s">
        <v>51</v>
      </c>
      <c r="F14" s="13" t="s">
        <v>25</v>
      </c>
      <c r="G14" s="14" t="s">
        <v>62</v>
      </c>
      <c r="H14" s="14"/>
      <c r="I14" s="19">
        <v>180000</v>
      </c>
      <c r="J14" s="19">
        <v>0</v>
      </c>
      <c r="K14" s="13">
        <v>0</v>
      </c>
      <c r="L14" s="19">
        <f t="shared" si="0"/>
        <v>0</v>
      </c>
      <c r="M14" s="19">
        <v>180000</v>
      </c>
    </row>
    <row r="15" spans="2:13" s="23" customFormat="1" ht="24.75" customHeight="1">
      <c r="B15" s="19"/>
      <c r="C15" s="13">
        <v>10</v>
      </c>
      <c r="D15" s="18" t="s">
        <v>26</v>
      </c>
      <c r="E15" s="18" t="s">
        <v>54</v>
      </c>
      <c r="F15" s="13" t="s">
        <v>38</v>
      </c>
      <c r="G15" s="13">
        <v>0</v>
      </c>
      <c r="H15" s="13"/>
      <c r="I15" s="19">
        <v>180000</v>
      </c>
      <c r="J15" s="19">
        <v>0</v>
      </c>
      <c r="K15" s="13">
        <v>0</v>
      </c>
      <c r="L15" s="19">
        <f t="shared" si="0"/>
        <v>0</v>
      </c>
      <c r="M15" s="19">
        <v>180000</v>
      </c>
    </row>
    <row r="16" spans="2:13" s="23" customFormat="1" ht="24.75" customHeight="1">
      <c r="B16" s="19"/>
      <c r="C16" s="13">
        <v>11</v>
      </c>
      <c r="D16" s="18" t="s">
        <v>26</v>
      </c>
      <c r="E16" s="18"/>
      <c r="F16" s="13" t="s">
        <v>39</v>
      </c>
      <c r="G16" s="14" t="s">
        <v>62</v>
      </c>
      <c r="H16" s="14"/>
      <c r="I16" s="19">
        <v>180000</v>
      </c>
      <c r="J16" s="19">
        <v>0</v>
      </c>
      <c r="K16" s="13">
        <v>0</v>
      </c>
      <c r="L16" s="19">
        <f t="shared" si="0"/>
        <v>0</v>
      </c>
      <c r="M16" s="19">
        <v>180000</v>
      </c>
    </row>
    <row r="17" spans="2:13" s="23" customFormat="1" ht="24.75" customHeight="1">
      <c r="B17" s="19"/>
      <c r="C17" s="13">
        <v>12</v>
      </c>
      <c r="D17" s="18" t="s">
        <v>26</v>
      </c>
      <c r="E17" s="18"/>
      <c r="F17" s="13" t="s">
        <v>43</v>
      </c>
      <c r="G17" s="13" t="s">
        <v>59</v>
      </c>
      <c r="H17" s="13"/>
      <c r="I17" s="19">
        <v>180000</v>
      </c>
      <c r="J17" s="19">
        <v>0</v>
      </c>
      <c r="K17" s="13">
        <v>0</v>
      </c>
      <c r="L17" s="19">
        <f t="shared" si="0"/>
        <v>0</v>
      </c>
      <c r="M17" s="19">
        <v>180000</v>
      </c>
    </row>
    <row r="18" spans="2:13" s="23" customFormat="1" ht="27.75" customHeight="1">
      <c r="B18" s="19">
        <v>6</v>
      </c>
      <c r="C18" s="13">
        <v>13</v>
      </c>
      <c r="D18" s="18" t="s">
        <v>17</v>
      </c>
      <c r="E18" s="18" t="s">
        <v>52</v>
      </c>
      <c r="F18" s="14" t="s">
        <v>20</v>
      </c>
      <c r="G18" s="14" t="s">
        <v>65</v>
      </c>
      <c r="H18" s="14"/>
      <c r="I18" s="19">
        <v>180000</v>
      </c>
      <c r="J18" s="19">
        <f>I18*3/100</f>
        <v>5400</v>
      </c>
      <c r="K18" s="13">
        <f>I18*7/100</f>
        <v>12600</v>
      </c>
      <c r="L18" s="19">
        <f t="shared" si="0"/>
        <v>18000</v>
      </c>
      <c r="M18" s="19">
        <f>I18+L18</f>
        <v>198000</v>
      </c>
    </row>
    <row r="19" spans="2:13" s="23" customFormat="1" ht="24.75" customHeight="1">
      <c r="B19" s="19"/>
      <c r="C19" s="13">
        <v>14</v>
      </c>
      <c r="D19" s="18" t="s">
        <v>17</v>
      </c>
      <c r="E19" s="24" t="s">
        <v>55</v>
      </c>
      <c r="F19" s="14" t="s">
        <v>40</v>
      </c>
      <c r="G19" s="14" t="s">
        <v>63</v>
      </c>
      <c r="H19" s="14"/>
      <c r="I19" s="19">
        <v>160000</v>
      </c>
      <c r="J19" s="19">
        <v>0</v>
      </c>
      <c r="K19" s="13">
        <v>0</v>
      </c>
      <c r="L19" s="19">
        <f t="shared" si="0"/>
        <v>0</v>
      </c>
      <c r="M19" s="19">
        <f>I19+L19</f>
        <v>160000</v>
      </c>
    </row>
    <row r="20" spans="2:13" s="23" customFormat="1" ht="24.75" customHeight="1">
      <c r="B20" s="19"/>
      <c r="C20" s="13">
        <v>15</v>
      </c>
      <c r="D20" s="18" t="s">
        <v>17</v>
      </c>
      <c r="E20" s="18" t="s">
        <v>53</v>
      </c>
      <c r="F20" s="14" t="s">
        <v>41</v>
      </c>
      <c r="G20" s="14" t="s">
        <v>62</v>
      </c>
      <c r="H20" s="14"/>
      <c r="I20" s="19">
        <v>160000</v>
      </c>
      <c r="J20" s="19">
        <v>0</v>
      </c>
      <c r="K20" s="13">
        <v>0</v>
      </c>
      <c r="L20" s="19">
        <f t="shared" si="0"/>
        <v>0</v>
      </c>
      <c r="M20" s="19">
        <f>I20+L20</f>
        <v>160000</v>
      </c>
    </row>
    <row r="21" spans="2:13" s="23" customFormat="1" ht="27.75" customHeight="1">
      <c r="B21" s="19">
        <v>7</v>
      </c>
      <c r="C21" s="13">
        <v>16</v>
      </c>
      <c r="D21" s="18" t="s">
        <v>18</v>
      </c>
      <c r="E21" s="18" t="s">
        <v>56</v>
      </c>
      <c r="F21" s="13" t="s">
        <v>21</v>
      </c>
      <c r="G21" s="13" t="s">
        <v>66</v>
      </c>
      <c r="H21" s="13" t="s">
        <v>68</v>
      </c>
      <c r="I21" s="19">
        <v>160000</v>
      </c>
      <c r="J21" s="19">
        <f>I21*3/100</f>
        <v>4800</v>
      </c>
      <c r="K21" s="13">
        <f>I21*7/100</f>
        <v>11200</v>
      </c>
      <c r="L21" s="19">
        <f t="shared" si="0"/>
        <v>16000</v>
      </c>
      <c r="M21" s="19">
        <f>I21+L21</f>
        <v>176000</v>
      </c>
    </row>
    <row r="22" spans="2:13" s="23" customFormat="1" ht="27.75" customHeight="1">
      <c r="B22" s="19">
        <v>8</v>
      </c>
      <c r="C22" s="13">
        <v>17</v>
      </c>
      <c r="D22" s="18" t="s">
        <v>18</v>
      </c>
      <c r="E22" s="18" t="s">
        <v>57</v>
      </c>
      <c r="F22" s="13" t="s">
        <v>33</v>
      </c>
      <c r="G22" s="13" t="s">
        <v>67</v>
      </c>
      <c r="H22" s="13" t="s">
        <v>70</v>
      </c>
      <c r="I22" s="19">
        <v>160000</v>
      </c>
      <c r="J22" s="19">
        <f>I22*3/100</f>
        <v>4800</v>
      </c>
      <c r="K22" s="13">
        <f>I22*7/100</f>
        <v>11200</v>
      </c>
      <c r="L22" s="19">
        <f t="shared" si="0"/>
        <v>16000</v>
      </c>
      <c r="M22" s="19">
        <f>I22+L22</f>
        <v>176000</v>
      </c>
    </row>
    <row r="23" spans="3:13" s="22" customFormat="1" ht="24.75" customHeight="1">
      <c r="C23" s="20"/>
      <c r="F23" s="20"/>
      <c r="G23" s="20"/>
      <c r="H23" s="20"/>
      <c r="I23" s="27"/>
      <c r="J23" s="28">
        <f>SUM(J7:J22)</f>
        <v>24000</v>
      </c>
      <c r="K23" s="27">
        <f>SUM(K7:K22)</f>
        <v>101500</v>
      </c>
      <c r="L23" s="27">
        <f>SUM(L7:L22)</f>
        <v>125500</v>
      </c>
      <c r="M23" s="27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C1">
      <selection activeCell="T2" sqref="T2"/>
    </sheetView>
  </sheetViews>
  <sheetFormatPr defaultColWidth="9.00390625" defaultRowHeight="18" customHeight="1"/>
  <cols>
    <col min="1" max="1" width="2.875" style="21" hidden="1" customWidth="1"/>
    <col min="2" max="2" width="7.00390625" style="21" hidden="1" customWidth="1"/>
    <col min="3" max="3" width="5.00390625" style="17" customWidth="1"/>
    <col min="4" max="4" width="28.875" style="21" customWidth="1"/>
    <col min="5" max="5" width="34.00390625" style="21" customWidth="1"/>
    <col min="6" max="6" width="13.875" style="20" customWidth="1"/>
    <col min="7" max="7" width="13.00390625" style="20" hidden="1" customWidth="1"/>
    <col min="8" max="9" width="18.75390625" style="20" hidden="1" customWidth="1"/>
    <col min="10" max="10" width="14.25390625" style="20" hidden="1" customWidth="1"/>
    <col min="11" max="11" width="13.75390625" style="20" hidden="1" customWidth="1"/>
    <col min="12" max="12" width="14.375" style="20" hidden="1" customWidth="1"/>
    <col min="13" max="13" width="11.875" style="21" hidden="1" customWidth="1"/>
    <col min="14" max="14" width="14.75390625" style="17" hidden="1" customWidth="1"/>
    <col min="15" max="18" width="14.75390625" style="21" customWidth="1"/>
    <col min="19" max="16384" width="9.125" style="21" customWidth="1"/>
  </cols>
  <sheetData>
    <row r="1" spans="1:18" s="20" customFormat="1" ht="36.75" customHeight="1">
      <c r="A1" s="19"/>
      <c r="B1" s="19" t="s">
        <v>71</v>
      </c>
      <c r="C1" s="19"/>
      <c r="D1" s="13" t="s">
        <v>73</v>
      </c>
      <c r="E1" s="13" t="s">
        <v>72</v>
      </c>
      <c r="F1" s="19" t="s">
        <v>74</v>
      </c>
      <c r="G1" s="13"/>
      <c r="H1" s="13" t="s">
        <v>168</v>
      </c>
      <c r="I1" s="13" t="s">
        <v>169</v>
      </c>
      <c r="J1" s="13" t="s">
        <v>76</v>
      </c>
      <c r="K1" s="29" t="s">
        <v>77</v>
      </c>
      <c r="L1" s="13" t="s">
        <v>78</v>
      </c>
      <c r="M1" s="19" t="s">
        <v>79</v>
      </c>
      <c r="N1" s="13" t="s">
        <v>80</v>
      </c>
      <c r="O1" s="19"/>
      <c r="P1" s="19"/>
      <c r="Q1" s="19"/>
      <c r="R1" s="19"/>
    </row>
    <row r="2" spans="1:18" s="20" customFormat="1" ht="20.25" customHeight="1">
      <c r="A2" s="19"/>
      <c r="B2" s="19">
        <v>1</v>
      </c>
      <c r="C2" s="19">
        <v>2</v>
      </c>
      <c r="D2" s="19">
        <v>2</v>
      </c>
      <c r="E2" s="19">
        <v>3</v>
      </c>
      <c r="F2" s="19">
        <v>4</v>
      </c>
      <c r="G2" s="19">
        <v>6</v>
      </c>
      <c r="H2" s="19">
        <v>7</v>
      </c>
      <c r="I2" s="19"/>
      <c r="J2" s="19">
        <v>5</v>
      </c>
      <c r="K2" s="19">
        <v>6</v>
      </c>
      <c r="L2" s="19">
        <v>7</v>
      </c>
      <c r="M2" s="19">
        <v>8</v>
      </c>
      <c r="N2" s="13">
        <v>9</v>
      </c>
      <c r="O2" s="19"/>
      <c r="P2" s="19"/>
      <c r="Q2" s="19"/>
      <c r="R2" s="19"/>
    </row>
    <row r="3" spans="1:18" s="23" customFormat="1" ht="24.75" customHeight="1">
      <c r="A3" s="24"/>
      <c r="B3" s="19">
        <v>1</v>
      </c>
      <c r="C3" s="13">
        <v>1</v>
      </c>
      <c r="D3" s="18" t="s">
        <v>16</v>
      </c>
      <c r="E3" s="18" t="s">
        <v>126</v>
      </c>
      <c r="F3" s="13" t="s">
        <v>12</v>
      </c>
      <c r="G3" s="13" t="s">
        <v>58</v>
      </c>
      <c r="H3" s="13" t="s">
        <v>69</v>
      </c>
      <c r="I3" s="13"/>
      <c r="J3" s="19">
        <v>300000</v>
      </c>
      <c r="K3" s="19">
        <f>J3*3/100</f>
        <v>9000</v>
      </c>
      <c r="L3" s="13">
        <f>J3*7/100</f>
        <v>21000</v>
      </c>
      <c r="M3" s="19">
        <f>K3+L3</f>
        <v>30000</v>
      </c>
      <c r="N3" s="19">
        <f>J3+M3</f>
        <v>330000</v>
      </c>
      <c r="O3" s="24"/>
      <c r="P3" s="24"/>
      <c r="Q3" s="24"/>
      <c r="R3" s="24"/>
    </row>
    <row r="4" spans="1:18" s="23" customFormat="1" ht="24.75" customHeight="1">
      <c r="A4" s="24"/>
      <c r="B4" s="19">
        <v>2</v>
      </c>
      <c r="C4" s="13">
        <v>2</v>
      </c>
      <c r="D4" s="18" t="s">
        <v>24</v>
      </c>
      <c r="E4" s="93" t="s">
        <v>127</v>
      </c>
      <c r="F4" s="13" t="s">
        <v>42</v>
      </c>
      <c r="G4" s="13" t="s">
        <v>154</v>
      </c>
      <c r="H4" s="13"/>
      <c r="I4" s="13"/>
      <c r="J4" s="19">
        <v>270000</v>
      </c>
      <c r="K4" s="19">
        <v>0</v>
      </c>
      <c r="L4" s="13">
        <v>0</v>
      </c>
      <c r="M4" s="19">
        <v>0</v>
      </c>
      <c r="N4" s="19">
        <f>J4+M4</f>
        <v>270000</v>
      </c>
      <c r="O4" s="24"/>
      <c r="P4" s="24"/>
      <c r="Q4" s="24"/>
      <c r="R4" s="24"/>
    </row>
    <row r="5" spans="1:18" s="23" customFormat="1" ht="24.75" customHeight="1">
      <c r="A5" s="24"/>
      <c r="B5" s="19">
        <v>3</v>
      </c>
      <c r="C5" s="13">
        <v>3</v>
      </c>
      <c r="D5" s="18" t="s">
        <v>91</v>
      </c>
      <c r="E5" s="24" t="s">
        <v>128</v>
      </c>
      <c r="F5" s="13" t="s">
        <v>34</v>
      </c>
      <c r="G5" s="13" t="s">
        <v>60</v>
      </c>
      <c r="H5" s="13"/>
      <c r="I5" s="13"/>
      <c r="J5" s="19">
        <v>225000</v>
      </c>
      <c r="K5" s="19">
        <f aca="true" t="shared" si="0" ref="K5:K19">J5*3/100</f>
        <v>6750</v>
      </c>
      <c r="L5" s="13">
        <f>J5*7/100</f>
        <v>15750</v>
      </c>
      <c r="M5" s="19">
        <f aca="true" t="shared" si="1" ref="M5:M19">K5+L5</f>
        <v>22500</v>
      </c>
      <c r="N5" s="19">
        <f>J5+L5</f>
        <v>240750</v>
      </c>
      <c r="O5" s="24"/>
      <c r="P5" s="24"/>
      <c r="Q5" s="24"/>
      <c r="R5" s="24"/>
    </row>
    <row r="6" spans="1:18" s="23" customFormat="1" ht="24.75" customHeight="1">
      <c r="A6" s="24"/>
      <c r="B6" s="19">
        <v>4</v>
      </c>
      <c r="C6" s="13">
        <v>4</v>
      </c>
      <c r="D6" s="18" t="s">
        <v>91</v>
      </c>
      <c r="E6" s="24" t="s">
        <v>130</v>
      </c>
      <c r="F6" s="13" t="s">
        <v>35</v>
      </c>
      <c r="G6" s="13" t="s">
        <v>60</v>
      </c>
      <c r="H6" s="13"/>
      <c r="I6" s="13"/>
      <c r="J6" s="19">
        <v>225000</v>
      </c>
      <c r="K6" s="19">
        <f t="shared" si="0"/>
        <v>6750</v>
      </c>
      <c r="L6" s="13">
        <f>J6*7/100</f>
        <v>15750</v>
      </c>
      <c r="M6" s="19">
        <f t="shared" si="1"/>
        <v>22500</v>
      </c>
      <c r="N6" s="19">
        <f>J6+L6</f>
        <v>240750</v>
      </c>
      <c r="O6" s="24"/>
      <c r="P6" s="24"/>
      <c r="Q6" s="24"/>
      <c r="R6" s="24"/>
    </row>
    <row r="7" spans="1:18" s="23" customFormat="1" ht="24.75" customHeight="1">
      <c r="A7" s="24"/>
      <c r="B7" s="19"/>
      <c r="C7" s="13">
        <v>5</v>
      </c>
      <c r="D7" s="18" t="s">
        <v>28</v>
      </c>
      <c r="E7" s="93" t="s">
        <v>131</v>
      </c>
      <c r="F7" s="13" t="s">
        <v>36</v>
      </c>
      <c r="G7" s="13" t="s">
        <v>61</v>
      </c>
      <c r="H7" s="13"/>
      <c r="I7" s="13"/>
      <c r="J7" s="19">
        <v>200000</v>
      </c>
      <c r="K7" s="19">
        <f t="shared" si="0"/>
        <v>6000</v>
      </c>
      <c r="L7" s="13">
        <v>0</v>
      </c>
      <c r="M7" s="19">
        <v>0</v>
      </c>
      <c r="N7" s="19">
        <f>J7+L7</f>
        <v>200000</v>
      </c>
      <c r="O7" s="24"/>
      <c r="P7" s="24"/>
      <c r="Q7" s="24"/>
      <c r="R7" s="24"/>
    </row>
    <row r="8" spans="1:18" s="23" customFormat="1" ht="24.75" customHeight="1">
      <c r="A8" s="24"/>
      <c r="B8" s="19"/>
      <c r="C8" s="13">
        <v>6</v>
      </c>
      <c r="D8" s="18" t="s">
        <v>28</v>
      </c>
      <c r="E8" s="93" t="s">
        <v>132</v>
      </c>
      <c r="F8" s="13" t="s">
        <v>37</v>
      </c>
      <c r="G8" s="13" t="s">
        <v>64</v>
      </c>
      <c r="H8" s="13"/>
      <c r="I8" s="13"/>
      <c r="J8" s="19">
        <v>200000</v>
      </c>
      <c r="K8" s="19">
        <f t="shared" si="0"/>
        <v>6000</v>
      </c>
      <c r="L8" s="13">
        <v>0</v>
      </c>
      <c r="M8" s="19">
        <f t="shared" si="1"/>
        <v>6000</v>
      </c>
      <c r="N8" s="19">
        <v>200000</v>
      </c>
      <c r="O8" s="24"/>
      <c r="P8" s="24"/>
      <c r="Q8" s="24"/>
      <c r="R8" s="24"/>
    </row>
    <row r="9" spans="1:18" s="23" customFormat="1" ht="24.75" customHeight="1">
      <c r="A9" s="24"/>
      <c r="B9" s="19">
        <v>5</v>
      </c>
      <c r="C9" s="13">
        <v>7</v>
      </c>
      <c r="D9" s="18" t="s">
        <v>92</v>
      </c>
      <c r="E9" s="93" t="s">
        <v>133</v>
      </c>
      <c r="F9" s="13" t="s">
        <v>22</v>
      </c>
      <c r="G9" s="13" t="s">
        <v>60</v>
      </c>
      <c r="H9" s="13"/>
      <c r="I9" s="13"/>
      <c r="J9" s="19">
        <v>200000</v>
      </c>
      <c r="K9" s="19">
        <f t="shared" si="0"/>
        <v>6000</v>
      </c>
      <c r="L9" s="13">
        <f>J9*7/100</f>
        <v>14000</v>
      </c>
      <c r="M9" s="19">
        <f t="shared" si="1"/>
        <v>20000</v>
      </c>
      <c r="N9" s="19">
        <f>J9+L9</f>
        <v>214000</v>
      </c>
      <c r="O9" s="24"/>
      <c r="P9" s="24"/>
      <c r="Q9" s="24"/>
      <c r="R9" s="24"/>
    </row>
    <row r="10" spans="1:18" s="23" customFormat="1" ht="24.75" customHeight="1">
      <c r="A10" s="24"/>
      <c r="B10" s="19"/>
      <c r="C10" s="13">
        <v>8</v>
      </c>
      <c r="D10" s="18" t="s">
        <v>92</v>
      </c>
      <c r="E10" s="93" t="s">
        <v>136</v>
      </c>
      <c r="F10" s="13" t="s">
        <v>25</v>
      </c>
      <c r="G10" s="14" t="s">
        <v>62</v>
      </c>
      <c r="H10" s="14"/>
      <c r="I10" s="14"/>
      <c r="J10" s="19">
        <v>180000</v>
      </c>
      <c r="K10" s="19">
        <f t="shared" si="0"/>
        <v>5400</v>
      </c>
      <c r="L10" s="13">
        <v>0</v>
      </c>
      <c r="M10" s="19">
        <f t="shared" si="1"/>
        <v>5400</v>
      </c>
      <c r="N10" s="19">
        <v>180000</v>
      </c>
      <c r="O10" s="24"/>
      <c r="P10" s="24"/>
      <c r="Q10" s="24"/>
      <c r="R10" s="24"/>
    </row>
    <row r="11" spans="1:18" s="23" customFormat="1" ht="24.75" customHeight="1">
      <c r="A11" s="24"/>
      <c r="B11" s="19"/>
      <c r="C11" s="13">
        <v>9</v>
      </c>
      <c r="D11" s="18" t="s">
        <v>26</v>
      </c>
      <c r="E11" s="93" t="s">
        <v>167</v>
      </c>
      <c r="F11" s="13" t="s">
        <v>38</v>
      </c>
      <c r="G11" s="13">
        <v>0</v>
      </c>
      <c r="H11" s="13"/>
      <c r="I11" s="13"/>
      <c r="J11" s="19">
        <v>180000</v>
      </c>
      <c r="K11" s="19">
        <f t="shared" si="0"/>
        <v>5400</v>
      </c>
      <c r="L11" s="13">
        <v>0</v>
      </c>
      <c r="M11" s="19">
        <f t="shared" si="1"/>
        <v>5400</v>
      </c>
      <c r="N11" s="19">
        <v>180000</v>
      </c>
      <c r="O11" s="24"/>
      <c r="P11" s="24"/>
      <c r="Q11" s="24"/>
      <c r="R11" s="24"/>
    </row>
    <row r="12" spans="1:18" s="23" customFormat="1" ht="24.75" customHeight="1">
      <c r="A12" s="24"/>
      <c r="B12" s="19"/>
      <c r="C12" s="13">
        <v>10</v>
      </c>
      <c r="D12" s="18" t="s">
        <v>26</v>
      </c>
      <c r="E12" s="93" t="s">
        <v>134</v>
      </c>
      <c r="F12" s="13" t="s">
        <v>39</v>
      </c>
      <c r="G12" s="14" t="s">
        <v>62</v>
      </c>
      <c r="H12" s="14"/>
      <c r="I12" s="14"/>
      <c r="J12" s="19">
        <v>180000</v>
      </c>
      <c r="K12" s="19">
        <f t="shared" si="0"/>
        <v>5400</v>
      </c>
      <c r="L12" s="13">
        <v>0</v>
      </c>
      <c r="M12" s="19">
        <f t="shared" si="1"/>
        <v>5400</v>
      </c>
      <c r="N12" s="19">
        <v>180000</v>
      </c>
      <c r="O12" s="24"/>
      <c r="P12" s="24"/>
      <c r="Q12" s="24"/>
      <c r="R12" s="24"/>
    </row>
    <row r="13" spans="1:18" s="23" customFormat="1" ht="24.75" customHeight="1">
      <c r="A13" s="24"/>
      <c r="B13" s="19"/>
      <c r="C13" s="13">
        <v>11</v>
      </c>
      <c r="D13" s="18" t="s">
        <v>26</v>
      </c>
      <c r="E13" s="93" t="s">
        <v>135</v>
      </c>
      <c r="F13" s="13" t="s">
        <v>43</v>
      </c>
      <c r="G13" s="13" t="s">
        <v>59</v>
      </c>
      <c r="H13" s="13"/>
      <c r="I13" s="13"/>
      <c r="J13" s="19">
        <v>180000</v>
      </c>
      <c r="K13" s="19">
        <f t="shared" si="0"/>
        <v>5400</v>
      </c>
      <c r="L13" s="13">
        <v>0</v>
      </c>
      <c r="M13" s="19">
        <f t="shared" si="1"/>
        <v>5400</v>
      </c>
      <c r="N13" s="19">
        <v>180000</v>
      </c>
      <c r="O13" s="24"/>
      <c r="P13" s="24"/>
      <c r="Q13" s="24"/>
      <c r="R13" s="24"/>
    </row>
    <row r="14" spans="1:18" s="23" customFormat="1" ht="24.75" customHeight="1">
      <c r="A14" s="24"/>
      <c r="B14" s="19">
        <v>6</v>
      </c>
      <c r="C14" s="13">
        <v>12</v>
      </c>
      <c r="D14" s="18" t="s">
        <v>93</v>
      </c>
      <c r="E14" s="93" t="s">
        <v>165</v>
      </c>
      <c r="F14" s="14" t="s">
        <v>20</v>
      </c>
      <c r="G14" s="14" t="s">
        <v>65</v>
      </c>
      <c r="H14" s="14"/>
      <c r="I14" s="14"/>
      <c r="J14" s="19">
        <v>180000</v>
      </c>
      <c r="K14" s="19">
        <f t="shared" si="0"/>
        <v>5400</v>
      </c>
      <c r="L14" s="13">
        <f>J14*7/100</f>
        <v>12600</v>
      </c>
      <c r="M14" s="19">
        <f t="shared" si="1"/>
        <v>18000</v>
      </c>
      <c r="N14" s="19">
        <f>J14+M14</f>
        <v>198000</v>
      </c>
      <c r="O14" s="24"/>
      <c r="P14" s="24"/>
      <c r="Q14" s="24"/>
      <c r="R14" s="24"/>
    </row>
    <row r="15" spans="2:18" s="23" customFormat="1" ht="24.75" customHeight="1">
      <c r="B15" s="27"/>
      <c r="C15" s="13">
        <v>13</v>
      </c>
      <c r="D15" s="18" t="s">
        <v>17</v>
      </c>
      <c r="E15" s="93" t="s">
        <v>138</v>
      </c>
      <c r="F15" s="14" t="s">
        <v>40</v>
      </c>
      <c r="G15" s="14" t="s">
        <v>63</v>
      </c>
      <c r="H15" s="14"/>
      <c r="I15" s="14"/>
      <c r="J15" s="19">
        <v>160000</v>
      </c>
      <c r="K15" s="19">
        <f t="shared" si="0"/>
        <v>4800</v>
      </c>
      <c r="L15" s="13">
        <v>0</v>
      </c>
      <c r="M15" s="19">
        <f t="shared" si="1"/>
        <v>4800</v>
      </c>
      <c r="N15" s="19">
        <f>J15+M15</f>
        <v>164800</v>
      </c>
      <c r="O15" s="24"/>
      <c r="P15" s="24"/>
      <c r="Q15" s="24"/>
      <c r="R15" s="24"/>
    </row>
    <row r="16" spans="2:18" s="23" customFormat="1" ht="24.75" customHeight="1">
      <c r="B16" s="19"/>
      <c r="C16" s="13">
        <v>14</v>
      </c>
      <c r="D16" s="18" t="s">
        <v>17</v>
      </c>
      <c r="E16" s="93" t="s">
        <v>137</v>
      </c>
      <c r="F16" s="14" t="s">
        <v>41</v>
      </c>
      <c r="G16" s="14" t="s">
        <v>62</v>
      </c>
      <c r="H16" s="14"/>
      <c r="I16" s="14"/>
      <c r="J16" s="19">
        <v>160000</v>
      </c>
      <c r="K16" s="19">
        <f t="shared" si="0"/>
        <v>4800</v>
      </c>
      <c r="L16" s="13">
        <v>0</v>
      </c>
      <c r="M16" s="19">
        <f t="shared" si="1"/>
        <v>4800</v>
      </c>
      <c r="N16" s="19">
        <f>J16+M16</f>
        <v>164800</v>
      </c>
      <c r="O16" s="24"/>
      <c r="P16" s="24"/>
      <c r="Q16" s="24"/>
      <c r="R16" s="24"/>
    </row>
    <row r="17" spans="2:18" s="23" customFormat="1" ht="24.75" customHeight="1">
      <c r="B17" s="19"/>
      <c r="C17" s="13">
        <v>15</v>
      </c>
      <c r="D17" s="18" t="s">
        <v>93</v>
      </c>
      <c r="E17" s="93" t="s">
        <v>166</v>
      </c>
      <c r="F17" s="14" t="s">
        <v>125</v>
      </c>
      <c r="G17" s="14"/>
      <c r="H17" s="14"/>
      <c r="I17" s="14"/>
      <c r="J17" s="19"/>
      <c r="K17" s="19"/>
      <c r="L17" s="13"/>
      <c r="M17" s="19"/>
      <c r="N17" s="19"/>
      <c r="O17" s="24"/>
      <c r="P17" s="24"/>
      <c r="Q17" s="24"/>
      <c r="R17" s="24"/>
    </row>
    <row r="18" spans="2:18" s="23" customFormat="1" ht="24.75" customHeight="1">
      <c r="B18" s="19">
        <v>7</v>
      </c>
      <c r="C18" s="13">
        <v>16</v>
      </c>
      <c r="D18" s="18" t="s">
        <v>94</v>
      </c>
      <c r="E18" s="93" t="s">
        <v>140</v>
      </c>
      <c r="F18" s="13" t="s">
        <v>21</v>
      </c>
      <c r="G18" s="13" t="s">
        <v>66</v>
      </c>
      <c r="H18" s="13" t="s">
        <v>68</v>
      </c>
      <c r="I18" s="13"/>
      <c r="J18" s="19">
        <v>160000</v>
      </c>
      <c r="K18" s="19">
        <f t="shared" si="0"/>
        <v>4800</v>
      </c>
      <c r="L18" s="13">
        <f>J18*7/100</f>
        <v>11200</v>
      </c>
      <c r="M18" s="19">
        <f t="shared" si="1"/>
        <v>16000</v>
      </c>
      <c r="N18" s="19">
        <f>J18+M18</f>
        <v>176000</v>
      </c>
      <c r="O18" s="24"/>
      <c r="P18" s="24"/>
      <c r="Q18" s="24"/>
      <c r="R18" s="24"/>
    </row>
    <row r="19" spans="2:18" s="23" customFormat="1" ht="24.75" customHeight="1">
      <c r="B19" s="19">
        <v>8</v>
      </c>
      <c r="C19" s="13">
        <v>17</v>
      </c>
      <c r="D19" s="18" t="s">
        <v>94</v>
      </c>
      <c r="E19" s="93" t="s">
        <v>139</v>
      </c>
      <c r="F19" s="13" t="s">
        <v>33</v>
      </c>
      <c r="G19" s="13" t="s">
        <v>67</v>
      </c>
      <c r="H19" s="13" t="s">
        <v>70</v>
      </c>
      <c r="I19" s="13"/>
      <c r="J19" s="19">
        <v>160000</v>
      </c>
      <c r="K19" s="19">
        <f t="shared" si="0"/>
        <v>4800</v>
      </c>
      <c r="L19" s="13">
        <f>J19*7/100</f>
        <v>11200</v>
      </c>
      <c r="M19" s="19">
        <f t="shared" si="1"/>
        <v>16000</v>
      </c>
      <c r="N19" s="19">
        <f>J19+M19</f>
        <v>176000</v>
      </c>
      <c r="O19" s="24"/>
      <c r="P19" s="24"/>
      <c r="Q19" s="24"/>
      <c r="R19" s="24"/>
    </row>
    <row r="20" spans="3:14" s="22" customFormat="1" ht="24.75" customHeight="1">
      <c r="C20" s="20"/>
      <c r="D20" s="21"/>
      <c r="F20" s="20"/>
      <c r="G20" s="20"/>
      <c r="H20" s="20"/>
      <c r="I20" s="20"/>
      <c r="J20" s="27"/>
      <c r="K20" s="28">
        <f>SUM(K3:K19)</f>
        <v>86700</v>
      </c>
      <c r="L20" s="27">
        <f>SUM(L3:L19)</f>
        <v>101500</v>
      </c>
      <c r="M20" s="27">
        <f>SUM(M3:M19)</f>
        <v>182200</v>
      </c>
      <c r="N20" s="27"/>
    </row>
  </sheetData>
  <sheetProtection/>
  <autoFilter ref="A1:P20"/>
  <printOptions/>
  <pageMargins left="0.45" right="0" top="0.7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8"/>
  <sheetViews>
    <sheetView zoomScalePageLayoutView="0" workbookViewId="0" topLeftCell="A1">
      <selection activeCell="A2" sqref="A2:K8"/>
    </sheetView>
  </sheetViews>
  <sheetFormatPr defaultColWidth="9.00390625" defaultRowHeight="12.75"/>
  <cols>
    <col min="1" max="1" width="10.875" style="0" customWidth="1"/>
  </cols>
  <sheetData>
    <row r="2" spans="1:11" ht="12.7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2.75">
      <c r="A3" s="135" t="s">
        <v>0</v>
      </c>
      <c r="B3" s="135" t="s">
        <v>1</v>
      </c>
      <c r="C3" s="135" t="s">
        <v>9</v>
      </c>
      <c r="D3" s="136" t="s">
        <v>8</v>
      </c>
      <c r="E3" s="135" t="s">
        <v>2</v>
      </c>
      <c r="F3" s="135" t="s">
        <v>3</v>
      </c>
      <c r="G3" s="135" t="s">
        <v>4</v>
      </c>
      <c r="H3" s="135" t="s">
        <v>5</v>
      </c>
      <c r="I3" s="135" t="s">
        <v>6</v>
      </c>
      <c r="J3" s="135" t="s">
        <v>10</v>
      </c>
      <c r="K3" s="135" t="s">
        <v>11</v>
      </c>
    </row>
    <row r="4" spans="1:11" ht="12.75">
      <c r="A4" s="135"/>
      <c r="B4" s="135"/>
      <c r="C4" s="135"/>
      <c r="D4" s="137"/>
      <c r="E4" s="135"/>
      <c r="F4" s="135"/>
      <c r="G4" s="135"/>
      <c r="H4" s="135"/>
      <c r="I4" s="135"/>
      <c r="J4" s="135"/>
      <c r="K4" s="135"/>
    </row>
    <row r="5" spans="1:11" ht="12.75">
      <c r="A5" s="6">
        <v>12</v>
      </c>
      <c r="B5" s="6">
        <v>13</v>
      </c>
      <c r="C5" s="2">
        <v>14</v>
      </c>
      <c r="D5" s="2">
        <v>15</v>
      </c>
      <c r="E5" s="2">
        <v>16</v>
      </c>
      <c r="F5" s="2">
        <v>17</v>
      </c>
      <c r="G5" s="2">
        <v>18</v>
      </c>
      <c r="H5" s="2">
        <v>19</v>
      </c>
      <c r="I5" s="2">
        <v>20</v>
      </c>
      <c r="J5" s="2">
        <v>21</v>
      </c>
      <c r="K5" s="2">
        <v>22</v>
      </c>
    </row>
    <row r="6" spans="1:11" ht="12.75">
      <c r="A6" s="2"/>
      <c r="B6" s="1"/>
      <c r="C6" s="2"/>
      <c r="D6" s="2"/>
      <c r="E6" s="1"/>
      <c r="F6" s="2"/>
      <c r="G6" s="2"/>
      <c r="H6" s="2"/>
      <c r="I6" s="2"/>
      <c r="J6" s="1"/>
      <c r="K6" s="2"/>
    </row>
    <row r="7" spans="1:11" ht="12.75">
      <c r="A7" s="7"/>
      <c r="B7" s="1"/>
      <c r="C7" s="1"/>
      <c r="D7" s="1"/>
      <c r="E7" s="1"/>
      <c r="F7" s="1"/>
      <c r="G7" s="2"/>
      <c r="H7" s="4"/>
      <c r="I7" s="2"/>
      <c r="J7" s="1"/>
      <c r="K7" s="1"/>
    </row>
    <row r="8" spans="1:11" ht="12.75">
      <c r="A8" s="7"/>
      <c r="B8" s="1"/>
      <c r="C8" s="1"/>
      <c r="D8" s="1"/>
      <c r="E8" s="1"/>
      <c r="F8" s="1"/>
      <c r="G8" s="2"/>
      <c r="H8" s="4"/>
      <c r="I8" s="1"/>
      <c r="J8" s="1"/>
      <c r="K8" s="1"/>
    </row>
  </sheetData>
  <sheetProtection/>
  <mergeCells count="11">
    <mergeCell ref="K3:K4"/>
    <mergeCell ref="E3:E4"/>
    <mergeCell ref="F3:F4"/>
    <mergeCell ref="G3:G4"/>
    <mergeCell ref="H3:H4"/>
    <mergeCell ref="A3:A4"/>
    <mergeCell ref="B3:B4"/>
    <mergeCell ref="C3:C4"/>
    <mergeCell ref="D3:D4"/>
    <mergeCell ref="I3:I4"/>
    <mergeCell ref="J3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"/>
  <sheetViews>
    <sheetView zoomScalePageLayoutView="0" workbookViewId="0" topLeftCell="A1">
      <selection activeCell="A1" sqref="A1:K7"/>
    </sheetView>
  </sheetViews>
  <sheetFormatPr defaultColWidth="9.00390625" defaultRowHeight="12.75"/>
  <cols>
    <col min="1" max="1" width="100.75390625" style="0" customWidth="1"/>
  </cols>
  <sheetData>
    <row r="1" spans="1:11" ht="12.75">
      <c r="A1" s="9"/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2.75">
      <c r="A2" s="135" t="s">
        <v>0</v>
      </c>
      <c r="B2" s="135" t="s">
        <v>1</v>
      </c>
      <c r="C2" s="135" t="s">
        <v>9</v>
      </c>
      <c r="D2" s="136" t="s">
        <v>8</v>
      </c>
      <c r="E2" s="135" t="s">
        <v>2</v>
      </c>
      <c r="F2" s="135" t="s">
        <v>3</v>
      </c>
      <c r="G2" s="135" t="s">
        <v>4</v>
      </c>
      <c r="H2" s="135" t="s">
        <v>5</v>
      </c>
      <c r="I2" s="135" t="s">
        <v>6</v>
      </c>
      <c r="J2" s="135" t="s">
        <v>10</v>
      </c>
      <c r="K2" s="135" t="s">
        <v>11</v>
      </c>
    </row>
    <row r="3" spans="1:11" ht="12.75">
      <c r="A3" s="135"/>
      <c r="B3" s="135"/>
      <c r="C3" s="135"/>
      <c r="D3" s="137"/>
      <c r="E3" s="135"/>
      <c r="F3" s="135"/>
      <c r="G3" s="135"/>
      <c r="H3" s="135"/>
      <c r="I3" s="135"/>
      <c r="J3" s="135"/>
      <c r="K3" s="135"/>
    </row>
    <row r="4" spans="1:11" ht="12.75">
      <c r="A4" s="6">
        <v>12</v>
      </c>
      <c r="B4" s="6">
        <v>13</v>
      </c>
      <c r="C4" s="2">
        <v>14</v>
      </c>
      <c r="D4" s="2">
        <v>15</v>
      </c>
      <c r="E4" s="2">
        <v>16</v>
      </c>
      <c r="F4" s="2">
        <v>17</v>
      </c>
      <c r="G4" s="2">
        <v>18</v>
      </c>
      <c r="H4" s="2">
        <v>19</v>
      </c>
      <c r="I4" s="2">
        <v>20</v>
      </c>
      <c r="J4" s="2">
        <v>21</v>
      </c>
      <c r="K4" s="2">
        <v>22</v>
      </c>
    </row>
    <row r="5" spans="1:11" ht="12.75">
      <c r="A5" s="2"/>
      <c r="B5" s="1"/>
      <c r="C5" s="2"/>
      <c r="D5" s="2"/>
      <c r="E5" s="1"/>
      <c r="F5" s="2"/>
      <c r="G5" s="2"/>
      <c r="H5" s="2"/>
      <c r="I5" s="2"/>
      <c r="J5" s="1"/>
      <c r="K5" s="2"/>
    </row>
    <row r="6" spans="1:11" ht="12.75">
      <c r="A6" s="7"/>
      <c r="B6" s="1"/>
      <c r="C6" s="1"/>
      <c r="D6" s="1"/>
      <c r="E6" s="1"/>
      <c r="F6" s="1"/>
      <c r="G6" s="2"/>
      <c r="H6" s="4"/>
      <c r="I6" s="2"/>
      <c r="J6" s="1"/>
      <c r="K6" s="1"/>
    </row>
    <row r="7" spans="1:11" ht="12.75">
      <c r="A7" s="7"/>
      <c r="B7" s="1"/>
      <c r="C7" s="1"/>
      <c r="D7" s="1"/>
      <c r="E7" s="1"/>
      <c r="F7" s="1"/>
      <c r="G7" s="2"/>
      <c r="H7" s="4"/>
      <c r="I7" s="1"/>
      <c r="J7" s="1"/>
      <c r="K7" s="1"/>
    </row>
  </sheetData>
  <sheetProtection/>
  <mergeCells count="11">
    <mergeCell ref="K2:K3"/>
    <mergeCell ref="E2:E3"/>
    <mergeCell ref="F2:F3"/>
    <mergeCell ref="G2:G3"/>
    <mergeCell ref="H2:H3"/>
    <mergeCell ref="A2:A3"/>
    <mergeCell ref="B2:B3"/>
    <mergeCell ref="C2:C3"/>
    <mergeCell ref="D2:D3"/>
    <mergeCell ref="I2:I3"/>
    <mergeCell ref="J2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109.75390625" style="0" customWidth="1"/>
    <col min="2" max="2" width="0.2421875" style="0" customWidth="1"/>
    <col min="3" max="3" width="9.125" style="0" hidden="1" customWidth="1"/>
    <col min="4" max="13" width="0" style="0" hidden="1" customWidth="1"/>
    <col min="14" max="14" width="18.25390625" style="0" hidden="1" customWidth="1"/>
    <col min="19" max="19" width="52.125" style="0" customWidth="1"/>
    <col min="20" max="20" width="26.00390625" style="0" customWidth="1"/>
    <col min="21" max="21" width="33.00390625" style="0" customWidth="1"/>
  </cols>
  <sheetData>
    <row r="2" spans="3:14" ht="12.75"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3:14" ht="12.75"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8"/>
      <c r="M4" s="8"/>
      <c r="N4" s="8"/>
    </row>
    <row r="5" spans="1:14" ht="12.75">
      <c r="A5" s="135" t="s">
        <v>0</v>
      </c>
      <c r="B5" s="135" t="s">
        <v>1</v>
      </c>
      <c r="C5" s="135" t="s">
        <v>9</v>
      </c>
      <c r="D5" s="136" t="s">
        <v>8</v>
      </c>
      <c r="E5" s="135" t="s">
        <v>2</v>
      </c>
      <c r="F5" s="135" t="s">
        <v>3</v>
      </c>
      <c r="G5" s="135" t="s">
        <v>4</v>
      </c>
      <c r="H5" s="135" t="s">
        <v>5</v>
      </c>
      <c r="I5" s="135" t="s">
        <v>6</v>
      </c>
      <c r="J5" s="135" t="s">
        <v>10</v>
      </c>
      <c r="K5" s="135" t="s">
        <v>11</v>
      </c>
      <c r="L5" s="8"/>
      <c r="M5" s="8"/>
      <c r="N5" s="8"/>
    </row>
    <row r="6" spans="1:14" ht="12.75">
      <c r="A6" s="135"/>
      <c r="B6" s="135"/>
      <c r="C6" s="135"/>
      <c r="D6" s="137"/>
      <c r="E6" s="135"/>
      <c r="F6" s="135"/>
      <c r="G6" s="135"/>
      <c r="H6" s="135"/>
      <c r="I6" s="135"/>
      <c r="J6" s="135"/>
      <c r="K6" s="135"/>
      <c r="L6" s="8"/>
      <c r="M6" s="8"/>
      <c r="N6" s="8"/>
    </row>
    <row r="7" spans="1:14" ht="12.75">
      <c r="A7" s="6">
        <v>12</v>
      </c>
      <c r="B7" s="6">
        <v>13</v>
      </c>
      <c r="C7" s="2">
        <v>14</v>
      </c>
      <c r="D7" s="2">
        <v>15</v>
      </c>
      <c r="E7" s="2">
        <v>16</v>
      </c>
      <c r="F7" s="2">
        <v>17</v>
      </c>
      <c r="G7" s="2">
        <v>18</v>
      </c>
      <c r="H7" s="2">
        <v>19</v>
      </c>
      <c r="I7" s="2">
        <v>20</v>
      </c>
      <c r="J7" s="2">
        <v>21</v>
      </c>
      <c r="K7" s="2">
        <v>22</v>
      </c>
      <c r="L7" s="8"/>
      <c r="M7" s="8"/>
      <c r="N7" s="8"/>
    </row>
    <row r="8" spans="1:14" ht="12.75">
      <c r="A8" s="2"/>
      <c r="B8" s="1"/>
      <c r="C8" s="2"/>
      <c r="D8" s="2"/>
      <c r="E8" s="1"/>
      <c r="F8" s="2"/>
      <c r="G8" s="2"/>
      <c r="H8" s="2"/>
      <c r="I8" s="2"/>
      <c r="J8" s="1"/>
      <c r="K8" s="2"/>
      <c r="L8" s="8"/>
      <c r="M8" s="8"/>
      <c r="N8" s="8"/>
    </row>
    <row r="9" spans="1:14" ht="12.75">
      <c r="A9" s="7"/>
      <c r="B9" s="1"/>
      <c r="C9" s="1"/>
      <c r="D9" s="1"/>
      <c r="E9" s="1"/>
      <c r="F9" s="1"/>
      <c r="G9" s="2"/>
      <c r="H9" s="4"/>
      <c r="I9" s="2"/>
      <c r="J9" s="1"/>
      <c r="K9" s="1"/>
      <c r="L9" s="8"/>
      <c r="M9" s="8"/>
      <c r="N9" s="8"/>
    </row>
    <row r="10" spans="1:14" ht="12.75" customHeight="1">
      <c r="A10" s="7"/>
      <c r="B10" s="1"/>
      <c r="C10" s="1"/>
      <c r="D10" s="1"/>
      <c r="E10" s="1"/>
      <c r="F10" s="1"/>
      <c r="G10" s="2"/>
      <c r="H10" s="4"/>
      <c r="I10" s="1"/>
      <c r="J10" s="1"/>
      <c r="K10" s="1"/>
      <c r="L10" s="9"/>
      <c r="M10" s="9"/>
      <c r="N10" s="9"/>
    </row>
    <row r="11" spans="1:14" ht="12.75" customHeight="1" hidden="1">
      <c r="A11" s="136" t="s">
        <v>0</v>
      </c>
      <c r="B11" s="136" t="s">
        <v>1</v>
      </c>
      <c r="C11" s="136" t="s">
        <v>9</v>
      </c>
      <c r="D11" s="136" t="s">
        <v>8</v>
      </c>
      <c r="E11" s="136" t="s">
        <v>2</v>
      </c>
      <c r="F11" s="136" t="s">
        <v>3</v>
      </c>
      <c r="G11" s="136" t="s">
        <v>4</v>
      </c>
      <c r="H11" s="136" t="s">
        <v>5</v>
      </c>
      <c r="I11" s="136" t="s">
        <v>6</v>
      </c>
      <c r="J11" s="136" t="s">
        <v>10</v>
      </c>
      <c r="K11" s="136" t="s">
        <v>11</v>
      </c>
      <c r="L11" s="135"/>
      <c r="M11" s="135"/>
      <c r="N11" s="135"/>
    </row>
    <row r="12" spans="1:14" ht="12.75" customHeight="1" hidden="1">
      <c r="A12" s="137"/>
      <c r="B12" s="137"/>
      <c r="C12" s="137"/>
      <c r="D12" s="137"/>
      <c r="E12" s="137"/>
      <c r="F12" s="137"/>
      <c r="G12" s="137"/>
      <c r="H12" s="137"/>
      <c r="I12" s="137"/>
      <c r="J12" s="137"/>
      <c r="K12" s="137"/>
      <c r="L12" s="135"/>
      <c r="M12" s="135"/>
      <c r="N12" s="135"/>
    </row>
    <row r="13" spans="1:14" ht="12.75" customHeight="1" hidden="1">
      <c r="A13" s="6">
        <v>12</v>
      </c>
      <c r="B13" s="6">
        <v>13</v>
      </c>
      <c r="C13" s="2">
        <v>14</v>
      </c>
      <c r="D13" s="2">
        <v>15</v>
      </c>
      <c r="E13" s="2">
        <v>16</v>
      </c>
      <c r="F13" s="2">
        <v>17</v>
      </c>
      <c r="G13" s="2">
        <v>18</v>
      </c>
      <c r="H13" s="2">
        <v>19</v>
      </c>
      <c r="I13" s="2">
        <v>20</v>
      </c>
      <c r="J13" s="2">
        <v>21</v>
      </c>
      <c r="K13" s="2">
        <v>22</v>
      </c>
      <c r="L13" s="2"/>
      <c r="M13" s="2"/>
      <c r="N13" s="2"/>
    </row>
    <row r="14" spans="1:14" ht="12.75" customHeight="1" hidden="1">
      <c r="A14" s="2"/>
      <c r="B14" s="1"/>
      <c r="C14" s="2"/>
      <c r="D14" s="2"/>
      <c r="E14" s="1"/>
      <c r="F14" s="2"/>
      <c r="G14" s="2"/>
      <c r="H14" s="2"/>
      <c r="I14" s="2"/>
      <c r="J14" s="1"/>
      <c r="K14" s="2"/>
      <c r="L14" s="2"/>
      <c r="M14" s="1"/>
      <c r="N14" s="2"/>
    </row>
    <row r="15" spans="1:14" ht="12.75" customHeight="1" hidden="1">
      <c r="A15" s="7"/>
      <c r="B15" s="1"/>
      <c r="C15" s="1"/>
      <c r="D15" s="1"/>
      <c r="E15" s="1"/>
      <c r="F15" s="1"/>
      <c r="G15" s="2"/>
      <c r="H15" s="4"/>
      <c r="I15" s="2"/>
      <c r="J15" s="1"/>
      <c r="K15" s="1"/>
      <c r="L15" s="2"/>
      <c r="M15" s="1"/>
      <c r="N15" s="1"/>
    </row>
    <row r="16" spans="1:14" ht="12.75" customHeight="1" hidden="1">
      <c r="A16" s="7"/>
      <c r="B16" s="1"/>
      <c r="C16" s="1"/>
      <c r="D16" s="1"/>
      <c r="E16" s="1"/>
      <c r="F16" s="1"/>
      <c r="G16" s="2"/>
      <c r="H16" s="4"/>
      <c r="I16" s="1"/>
      <c r="J16" s="1"/>
      <c r="K16" s="1"/>
      <c r="L16" s="1"/>
      <c r="M16" s="1"/>
      <c r="N16" s="1"/>
    </row>
    <row r="17" spans="3:14" ht="12.75" customHeight="1" hidden="1">
      <c r="C17" s="5"/>
      <c r="D17" s="7"/>
      <c r="E17" s="10"/>
      <c r="F17" s="1"/>
      <c r="G17" s="3"/>
      <c r="H17" s="3"/>
      <c r="I17" s="1"/>
      <c r="J17" s="10"/>
      <c r="K17" s="3"/>
      <c r="L17" s="2"/>
      <c r="M17" s="1"/>
      <c r="N17" s="1"/>
    </row>
    <row r="18" spans="3:14" ht="12.75" customHeight="1" hidden="1">
      <c r="C18" s="5"/>
      <c r="D18" s="7"/>
      <c r="E18" s="1"/>
      <c r="F18" s="1"/>
      <c r="G18" s="3"/>
      <c r="H18" s="3"/>
      <c r="I18" s="1"/>
      <c r="J18" s="2"/>
      <c r="K18" s="3"/>
      <c r="L18" s="2"/>
      <c r="M18" s="1"/>
      <c r="N18" s="1"/>
    </row>
    <row r="19" spans="3:14" ht="12.75" customHeight="1" hidden="1">
      <c r="C19" s="5"/>
      <c r="D19" s="7"/>
      <c r="E19" s="1"/>
      <c r="F19" s="1"/>
      <c r="G19" s="1"/>
      <c r="H19" s="1"/>
      <c r="I19" s="1"/>
      <c r="J19" s="2"/>
      <c r="K19" s="2"/>
      <c r="L19" s="2"/>
      <c r="M19" s="1"/>
      <c r="N19" s="1"/>
    </row>
    <row r="20" spans="3:14" ht="12.75" customHeight="1" hidden="1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3:14" ht="12.75" customHeight="1" hidden="1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25">
    <mergeCell ref="L11:L12"/>
    <mergeCell ref="M11:M12"/>
    <mergeCell ref="N11:N12"/>
    <mergeCell ref="G11:G12"/>
    <mergeCell ref="H11:H12"/>
    <mergeCell ref="I11:I12"/>
    <mergeCell ref="J11:J12"/>
    <mergeCell ref="J5:J6"/>
    <mergeCell ref="A11:A12"/>
    <mergeCell ref="B11:B12"/>
    <mergeCell ref="C11:C12"/>
    <mergeCell ref="K11:K12"/>
    <mergeCell ref="D11:D12"/>
    <mergeCell ref="E11:E12"/>
    <mergeCell ref="F11:F12"/>
    <mergeCell ref="K5:K6"/>
    <mergeCell ref="E5:E6"/>
    <mergeCell ref="I5:I6"/>
    <mergeCell ref="F5:F6"/>
    <mergeCell ref="G5:G6"/>
    <mergeCell ref="H5:H6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A1">
      <selection activeCell="E1" sqref="E1:J1"/>
    </sheetView>
  </sheetViews>
  <sheetFormatPr defaultColWidth="9.00390625" defaultRowHeight="12.75"/>
  <cols>
    <col min="1" max="1" width="4.25390625" style="78" customWidth="1"/>
    <col min="2" max="2" width="25.25390625" style="76" customWidth="1"/>
    <col min="3" max="3" width="10.125" style="78" customWidth="1"/>
    <col min="4" max="4" width="10.75390625" style="78" customWidth="1"/>
    <col min="5" max="5" width="11.00390625" style="78" customWidth="1"/>
    <col min="6" max="6" width="9.125" style="78" customWidth="1"/>
    <col min="7" max="7" width="10.00390625" style="78" customWidth="1"/>
    <col min="8" max="8" width="10.25390625" style="78" customWidth="1"/>
    <col min="9" max="9" width="1.25" style="129" customWidth="1"/>
    <col min="10" max="10" width="27.375" style="23" hidden="1" customWidth="1"/>
    <col min="11" max="11" width="9.125" style="76" hidden="1" customWidth="1"/>
    <col min="12" max="16" width="9.125" style="76" customWidth="1"/>
    <col min="17" max="16384" width="9.125" style="76" customWidth="1"/>
  </cols>
  <sheetData>
    <row r="1" spans="1:10" s="124" customFormat="1" ht="75" customHeight="1">
      <c r="A1" s="42"/>
      <c r="B1" s="123"/>
      <c r="C1" s="42"/>
      <c r="D1" s="78"/>
      <c r="E1" s="147" t="s">
        <v>171</v>
      </c>
      <c r="F1" s="148"/>
      <c r="G1" s="148"/>
      <c r="H1" s="148"/>
      <c r="I1" s="148"/>
      <c r="J1" s="148"/>
    </row>
    <row r="2" spans="1:10" s="124" customFormat="1" ht="75" customHeight="1">
      <c r="A2" s="42"/>
      <c r="B2" s="123"/>
      <c r="C2" s="42"/>
      <c r="D2" s="78"/>
      <c r="E2" s="147" t="s">
        <v>156</v>
      </c>
      <c r="F2" s="147"/>
      <c r="G2" s="147"/>
      <c r="H2" s="147"/>
      <c r="I2" s="147"/>
      <c r="J2" s="147"/>
    </row>
    <row r="3" spans="1:10" s="78" customFormat="1" ht="42" customHeight="1">
      <c r="A3" s="149" t="s">
        <v>97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2:10" s="124" customFormat="1" ht="26.25" customHeight="1">
      <c r="B4" s="125" t="s">
        <v>124</v>
      </c>
      <c r="C4" s="126">
        <f>D45</f>
        <v>31</v>
      </c>
      <c r="D4" s="78"/>
      <c r="E4" s="25"/>
      <c r="F4" s="20"/>
      <c r="G4" s="20"/>
      <c r="H4" s="20"/>
      <c r="I4" s="120"/>
      <c r="J4" s="23"/>
    </row>
    <row r="5" spans="1:10" ht="45.75" customHeight="1">
      <c r="A5" s="37" t="s">
        <v>13</v>
      </c>
      <c r="B5" s="37" t="s">
        <v>23</v>
      </c>
      <c r="C5" s="15" t="s">
        <v>85</v>
      </c>
      <c r="D5" s="15" t="s">
        <v>86</v>
      </c>
      <c r="E5" s="15" t="s">
        <v>87</v>
      </c>
      <c r="F5" s="15" t="s">
        <v>90</v>
      </c>
      <c r="G5" s="15" t="s">
        <v>89</v>
      </c>
      <c r="H5" s="15" t="s">
        <v>88</v>
      </c>
      <c r="I5" s="42"/>
      <c r="J5" s="118"/>
    </row>
    <row r="6" spans="1:10" ht="15.75" customHeight="1">
      <c r="A6" s="37">
        <v>1</v>
      </c>
      <c r="B6" s="127">
        <v>2</v>
      </c>
      <c r="C6" s="128">
        <v>3</v>
      </c>
      <c r="D6" s="128">
        <v>4</v>
      </c>
      <c r="E6" s="128">
        <v>5</v>
      </c>
      <c r="F6" s="128">
        <v>6</v>
      </c>
      <c r="G6" s="37">
        <v>7</v>
      </c>
      <c r="H6" s="37">
        <v>8</v>
      </c>
      <c r="J6" s="118"/>
    </row>
    <row r="7" spans="1:10" ht="15.75" customHeight="1">
      <c r="A7" s="150" t="s">
        <v>81</v>
      </c>
      <c r="B7" s="151"/>
      <c r="C7" s="152"/>
      <c r="D7" s="37"/>
      <c r="E7" s="37"/>
      <c r="F7" s="15"/>
      <c r="G7" s="36"/>
      <c r="H7" s="15"/>
      <c r="I7" s="42"/>
      <c r="J7" s="118"/>
    </row>
    <row r="8" spans="1:11" ht="15.75" customHeight="1">
      <c r="A8" s="15">
        <v>1</v>
      </c>
      <c r="B8" s="33" t="s">
        <v>14</v>
      </c>
      <c r="C8" s="46"/>
      <c r="D8" s="81">
        <v>1</v>
      </c>
      <c r="E8" s="81">
        <v>400000</v>
      </c>
      <c r="F8" s="81"/>
      <c r="G8" s="82"/>
      <c r="H8" s="83">
        <f>E8+G8</f>
        <v>400000</v>
      </c>
      <c r="I8" s="119"/>
      <c r="J8" s="118" t="s">
        <v>141</v>
      </c>
      <c r="K8" s="76" t="s">
        <v>159</v>
      </c>
    </row>
    <row r="9" spans="1:11" ht="15.75" customHeight="1">
      <c r="A9" s="15">
        <v>2</v>
      </c>
      <c r="B9" s="33" t="s">
        <v>15</v>
      </c>
      <c r="C9" s="15"/>
      <c r="D9" s="83">
        <v>1</v>
      </c>
      <c r="E9" s="83">
        <v>270000</v>
      </c>
      <c r="F9" s="83"/>
      <c r="G9" s="82"/>
      <c r="H9" s="83">
        <f aca="true" t="shared" si="0" ref="H9:H44">E9+G9</f>
        <v>270000</v>
      </c>
      <c r="I9" s="119"/>
      <c r="J9" s="118" t="s">
        <v>142</v>
      </c>
      <c r="K9" s="76" t="s">
        <v>159</v>
      </c>
    </row>
    <row r="10" spans="1:10" ht="15.75" customHeight="1">
      <c r="A10" s="91">
        <v>3</v>
      </c>
      <c r="B10" s="33" t="s">
        <v>15</v>
      </c>
      <c r="C10" s="15"/>
      <c r="D10" s="83">
        <v>1</v>
      </c>
      <c r="E10" s="83">
        <v>250000</v>
      </c>
      <c r="F10" s="83"/>
      <c r="G10" s="82"/>
      <c r="H10" s="83">
        <v>250000</v>
      </c>
      <c r="I10" s="119"/>
      <c r="J10" s="116" t="s">
        <v>158</v>
      </c>
    </row>
    <row r="11" spans="1:10" ht="15.75" customHeight="1">
      <c r="A11" s="150" t="s">
        <v>82</v>
      </c>
      <c r="B11" s="151"/>
      <c r="C11" s="152"/>
      <c r="D11" s="82"/>
      <c r="E11" s="82"/>
      <c r="F11" s="82"/>
      <c r="G11" s="82"/>
      <c r="H11" s="83"/>
      <c r="I11" s="119"/>
      <c r="J11" s="118"/>
    </row>
    <row r="12" spans="1:11" ht="15.75" customHeight="1">
      <c r="A12" s="15">
        <v>4</v>
      </c>
      <c r="B12" s="33" t="s">
        <v>29</v>
      </c>
      <c r="C12" s="15"/>
      <c r="D12" s="83">
        <v>1</v>
      </c>
      <c r="E12" s="83">
        <v>250000</v>
      </c>
      <c r="F12" s="83"/>
      <c r="G12" s="82"/>
      <c r="H12" s="83">
        <f t="shared" si="0"/>
        <v>250000</v>
      </c>
      <c r="I12" s="119"/>
      <c r="J12" s="117" t="s">
        <v>129</v>
      </c>
      <c r="K12" s="76" t="s">
        <v>160</v>
      </c>
    </row>
    <row r="13" spans="1:10" ht="15.75" customHeight="1">
      <c r="A13" s="91">
        <v>5</v>
      </c>
      <c r="B13" s="33" t="s">
        <v>29</v>
      </c>
      <c r="C13" s="132"/>
      <c r="D13" s="83">
        <v>1</v>
      </c>
      <c r="E13" s="83">
        <v>250000</v>
      </c>
      <c r="F13" s="83"/>
      <c r="G13" s="82"/>
      <c r="H13" s="83">
        <v>250000</v>
      </c>
      <c r="I13" s="119"/>
      <c r="J13" s="116" t="s">
        <v>158</v>
      </c>
    </row>
    <row r="14" spans="1:10" ht="15.75" customHeight="1">
      <c r="A14" s="150" t="s">
        <v>83</v>
      </c>
      <c r="B14" s="151"/>
      <c r="C14" s="151"/>
      <c r="D14" s="83"/>
      <c r="E14" s="82"/>
      <c r="F14" s="82"/>
      <c r="G14" s="82"/>
      <c r="H14" s="83"/>
      <c r="I14" s="119"/>
      <c r="J14" s="118"/>
    </row>
    <row r="15" spans="1:11" ht="15.75" customHeight="1">
      <c r="A15" s="43">
        <v>6</v>
      </c>
      <c r="B15" s="33" t="s">
        <v>30</v>
      </c>
      <c r="C15" s="130"/>
      <c r="D15" s="83">
        <v>1</v>
      </c>
      <c r="E15" s="83">
        <v>250000</v>
      </c>
      <c r="F15" s="82"/>
      <c r="G15" s="82"/>
      <c r="H15" s="83">
        <f t="shared" si="0"/>
        <v>250000</v>
      </c>
      <c r="I15" s="119"/>
      <c r="J15" s="118" t="s">
        <v>143</v>
      </c>
      <c r="K15" s="76" t="s">
        <v>159</v>
      </c>
    </row>
    <row r="16" spans="1:11" ht="15.75" customHeight="1">
      <c r="A16" s="15">
        <v>7</v>
      </c>
      <c r="B16" s="33" t="s">
        <v>30</v>
      </c>
      <c r="C16" s="15"/>
      <c r="D16" s="83">
        <v>1</v>
      </c>
      <c r="E16" s="83">
        <v>250000</v>
      </c>
      <c r="F16" s="83"/>
      <c r="G16" s="82"/>
      <c r="H16" s="83">
        <f t="shared" si="0"/>
        <v>250000</v>
      </c>
      <c r="I16" s="119"/>
      <c r="J16" s="118" t="s">
        <v>144</v>
      </c>
      <c r="K16" s="76" t="s">
        <v>159</v>
      </c>
    </row>
    <row r="17" spans="1:10" ht="15.75" customHeight="1">
      <c r="A17" s="138" t="s">
        <v>84</v>
      </c>
      <c r="B17" s="139"/>
      <c r="C17" s="140"/>
      <c r="D17" s="83"/>
      <c r="E17" s="82"/>
      <c r="F17" s="83"/>
      <c r="G17" s="82"/>
      <c r="H17" s="83"/>
      <c r="I17" s="119"/>
      <c r="J17" s="118"/>
    </row>
    <row r="18" spans="1:11" s="89" customFormat="1" ht="15.75" customHeight="1">
      <c r="A18" s="15">
        <v>8</v>
      </c>
      <c r="B18" s="38" t="s">
        <v>16</v>
      </c>
      <c r="C18" s="82" t="s">
        <v>12</v>
      </c>
      <c r="D18" s="82">
        <v>1</v>
      </c>
      <c r="E18" s="83">
        <v>300000</v>
      </c>
      <c r="F18" s="83"/>
      <c r="G18" s="82">
        <f>E18*3/100+E18*7/100</f>
        <v>30000</v>
      </c>
      <c r="H18" s="83">
        <f t="shared" si="0"/>
        <v>330000</v>
      </c>
      <c r="I18" s="119"/>
      <c r="J18" s="116" t="s">
        <v>126</v>
      </c>
      <c r="K18" s="89" t="s">
        <v>160</v>
      </c>
    </row>
    <row r="19" spans="1:10" ht="42.75" customHeight="1">
      <c r="A19" s="141" t="s">
        <v>32</v>
      </c>
      <c r="B19" s="142"/>
      <c r="C19" s="142"/>
      <c r="D19" s="19"/>
      <c r="E19" s="19"/>
      <c r="F19" s="19"/>
      <c r="G19" s="13"/>
      <c r="H19" s="19"/>
      <c r="I19" s="120"/>
      <c r="J19" s="118"/>
    </row>
    <row r="20" spans="1:11" ht="15.75" customHeight="1">
      <c r="A20" s="15">
        <v>9</v>
      </c>
      <c r="B20" s="39" t="s">
        <v>24</v>
      </c>
      <c r="C20" s="82" t="s">
        <v>42</v>
      </c>
      <c r="D20" s="82">
        <v>1</v>
      </c>
      <c r="E20" s="83">
        <v>270000</v>
      </c>
      <c r="F20" s="83"/>
      <c r="G20" s="82"/>
      <c r="H20" s="83">
        <f t="shared" si="0"/>
        <v>270000</v>
      </c>
      <c r="I20" s="119"/>
      <c r="J20" s="116" t="s">
        <v>127</v>
      </c>
      <c r="K20" s="76" t="s">
        <v>160</v>
      </c>
    </row>
    <row r="21" spans="1:11" ht="15.75" customHeight="1">
      <c r="A21" s="15">
        <v>10</v>
      </c>
      <c r="B21" s="39" t="s">
        <v>91</v>
      </c>
      <c r="C21" s="82" t="s">
        <v>34</v>
      </c>
      <c r="D21" s="82">
        <v>1</v>
      </c>
      <c r="E21" s="83">
        <v>240000</v>
      </c>
      <c r="F21" s="83"/>
      <c r="G21" s="82">
        <f>E21*7/100</f>
        <v>16800</v>
      </c>
      <c r="H21" s="83">
        <f t="shared" si="0"/>
        <v>256800</v>
      </c>
      <c r="I21" s="119"/>
      <c r="J21" s="118" t="s">
        <v>128</v>
      </c>
      <c r="K21" s="76" t="s">
        <v>160</v>
      </c>
    </row>
    <row r="22" spans="1:11" ht="15.75" customHeight="1">
      <c r="A22" s="15">
        <v>11</v>
      </c>
      <c r="B22" s="39" t="s">
        <v>91</v>
      </c>
      <c r="C22" s="82" t="s">
        <v>35</v>
      </c>
      <c r="D22" s="82">
        <v>1</v>
      </c>
      <c r="E22" s="83">
        <v>240000</v>
      </c>
      <c r="F22" s="83"/>
      <c r="G22" s="82">
        <f>E22*7/100</f>
        <v>16800</v>
      </c>
      <c r="H22" s="83">
        <f t="shared" si="0"/>
        <v>256800</v>
      </c>
      <c r="I22" s="119"/>
      <c r="J22" s="118" t="s">
        <v>130</v>
      </c>
      <c r="K22" s="76" t="s">
        <v>160</v>
      </c>
    </row>
    <row r="23" spans="1:11" ht="15.75" customHeight="1">
      <c r="A23" s="15">
        <v>12</v>
      </c>
      <c r="B23" s="39" t="s">
        <v>92</v>
      </c>
      <c r="C23" s="82" t="s">
        <v>22</v>
      </c>
      <c r="D23" s="82">
        <v>1</v>
      </c>
      <c r="E23" s="83">
        <v>215000</v>
      </c>
      <c r="F23" s="83"/>
      <c r="G23" s="82">
        <f>E23*7/100</f>
        <v>15050</v>
      </c>
      <c r="H23" s="83">
        <f t="shared" si="0"/>
        <v>230050</v>
      </c>
      <c r="I23" s="119"/>
      <c r="J23" s="116" t="s">
        <v>133</v>
      </c>
      <c r="K23" s="76" t="s">
        <v>160</v>
      </c>
    </row>
    <row r="24" spans="1:11" ht="15.75" customHeight="1">
      <c r="A24" s="15">
        <v>13</v>
      </c>
      <c r="B24" s="39" t="s">
        <v>92</v>
      </c>
      <c r="C24" s="82" t="s">
        <v>25</v>
      </c>
      <c r="D24" s="82">
        <v>1</v>
      </c>
      <c r="E24" s="83">
        <v>215000</v>
      </c>
      <c r="F24" s="83"/>
      <c r="G24" s="82">
        <f>E24*3/100+E24*7/100</f>
        <v>21500</v>
      </c>
      <c r="H24" s="83">
        <f t="shared" si="0"/>
        <v>236500</v>
      </c>
      <c r="I24" s="119"/>
      <c r="J24" s="116" t="s">
        <v>136</v>
      </c>
      <c r="K24" s="76" t="s">
        <v>160</v>
      </c>
    </row>
    <row r="25" spans="1:10" ht="15.75" customHeight="1">
      <c r="A25" s="15">
        <v>14</v>
      </c>
      <c r="B25" s="40" t="s">
        <v>93</v>
      </c>
      <c r="C25" s="85" t="s">
        <v>20</v>
      </c>
      <c r="D25" s="82">
        <v>1</v>
      </c>
      <c r="E25" s="83">
        <v>190000</v>
      </c>
      <c r="F25" s="83"/>
      <c r="G25" s="82"/>
      <c r="H25" s="83">
        <f t="shared" si="0"/>
        <v>190000</v>
      </c>
      <c r="I25" s="119"/>
      <c r="J25" s="116" t="s">
        <v>162</v>
      </c>
    </row>
    <row r="26" spans="1:10" ht="15.75" customHeight="1">
      <c r="A26" s="15">
        <v>15</v>
      </c>
      <c r="B26" s="40" t="s">
        <v>93</v>
      </c>
      <c r="C26" s="85" t="s">
        <v>125</v>
      </c>
      <c r="D26" s="82">
        <v>1</v>
      </c>
      <c r="E26" s="83">
        <v>190000</v>
      </c>
      <c r="F26" s="83"/>
      <c r="G26" s="82"/>
      <c r="H26" s="83">
        <f>E26+G26</f>
        <v>190000</v>
      </c>
      <c r="I26" s="119"/>
      <c r="J26" s="116" t="s">
        <v>163</v>
      </c>
    </row>
    <row r="27" spans="1:11" ht="15.75" customHeight="1">
      <c r="A27" s="15">
        <v>16</v>
      </c>
      <c r="B27" s="39" t="s">
        <v>94</v>
      </c>
      <c r="C27" s="82" t="s">
        <v>21</v>
      </c>
      <c r="D27" s="82">
        <v>1</v>
      </c>
      <c r="E27" s="83">
        <v>170000</v>
      </c>
      <c r="F27" s="83"/>
      <c r="G27" s="82">
        <f>E27*3/100+E27*7/100</f>
        <v>17000</v>
      </c>
      <c r="H27" s="83">
        <f t="shared" si="0"/>
        <v>187000</v>
      </c>
      <c r="I27" s="119"/>
      <c r="J27" s="116" t="s">
        <v>140</v>
      </c>
      <c r="K27" s="76" t="s">
        <v>160</v>
      </c>
    </row>
    <row r="28" spans="1:11" ht="15.75" customHeight="1">
      <c r="A28" s="15">
        <v>17</v>
      </c>
      <c r="B28" s="39" t="s">
        <v>94</v>
      </c>
      <c r="C28" s="82" t="s">
        <v>33</v>
      </c>
      <c r="D28" s="82">
        <v>1</v>
      </c>
      <c r="E28" s="83">
        <v>170000</v>
      </c>
      <c r="F28" s="83"/>
      <c r="G28" s="82">
        <f>E28*10/100</f>
        <v>17000</v>
      </c>
      <c r="H28" s="83">
        <f t="shared" si="0"/>
        <v>187000</v>
      </c>
      <c r="I28" s="119"/>
      <c r="J28" s="116" t="s">
        <v>139</v>
      </c>
      <c r="K28" s="76" t="s">
        <v>160</v>
      </c>
    </row>
    <row r="29" spans="1:10" ht="28.5" customHeight="1">
      <c r="A29" s="141" t="s">
        <v>44</v>
      </c>
      <c r="B29" s="143"/>
      <c r="C29" s="143"/>
      <c r="D29" s="13"/>
      <c r="E29" s="19"/>
      <c r="F29" s="19"/>
      <c r="G29" s="13"/>
      <c r="H29" s="19"/>
      <c r="I29" s="120"/>
      <c r="J29" s="118"/>
    </row>
    <row r="30" spans="1:10" ht="15.75" customHeight="1">
      <c r="A30" s="15">
        <v>18</v>
      </c>
      <c r="B30" s="41" t="s">
        <v>28</v>
      </c>
      <c r="C30" s="82" t="s">
        <v>36</v>
      </c>
      <c r="D30" s="82">
        <v>1</v>
      </c>
      <c r="E30" s="83">
        <v>240000</v>
      </c>
      <c r="F30" s="83"/>
      <c r="G30" s="82"/>
      <c r="H30" s="83">
        <f t="shared" si="0"/>
        <v>240000</v>
      </c>
      <c r="I30" s="119"/>
      <c r="J30" s="116" t="s">
        <v>131</v>
      </c>
    </row>
    <row r="31" spans="1:11" ht="15.75" customHeight="1">
      <c r="A31" s="15">
        <v>19</v>
      </c>
      <c r="B31" s="41" t="s">
        <v>28</v>
      </c>
      <c r="C31" s="82" t="s">
        <v>37</v>
      </c>
      <c r="D31" s="82">
        <v>1</v>
      </c>
      <c r="E31" s="83">
        <v>240000</v>
      </c>
      <c r="F31" s="83"/>
      <c r="G31" s="82"/>
      <c r="H31" s="83">
        <f t="shared" si="0"/>
        <v>240000</v>
      </c>
      <c r="I31" s="119"/>
      <c r="J31" s="116" t="s">
        <v>132</v>
      </c>
      <c r="K31" s="76" t="s">
        <v>159</v>
      </c>
    </row>
    <row r="32" spans="1:11" ht="15.75" customHeight="1">
      <c r="A32" s="15">
        <v>20</v>
      </c>
      <c r="B32" s="41" t="s">
        <v>26</v>
      </c>
      <c r="C32" s="82" t="s">
        <v>38</v>
      </c>
      <c r="D32" s="82">
        <v>1</v>
      </c>
      <c r="E32" s="83">
        <v>215000</v>
      </c>
      <c r="F32" s="83"/>
      <c r="G32" s="82"/>
      <c r="H32" s="83">
        <f t="shared" si="0"/>
        <v>215000</v>
      </c>
      <c r="I32" s="119"/>
      <c r="J32" s="116" t="s">
        <v>164</v>
      </c>
      <c r="K32" s="76" t="s">
        <v>159</v>
      </c>
    </row>
    <row r="33" spans="1:11" ht="15.75" customHeight="1">
      <c r="A33" s="15">
        <v>21</v>
      </c>
      <c r="B33" s="41" t="s">
        <v>26</v>
      </c>
      <c r="C33" s="82" t="s">
        <v>39</v>
      </c>
      <c r="D33" s="82">
        <v>1</v>
      </c>
      <c r="E33" s="83">
        <v>215000</v>
      </c>
      <c r="F33" s="83"/>
      <c r="G33" s="82"/>
      <c r="H33" s="83">
        <f t="shared" si="0"/>
        <v>215000</v>
      </c>
      <c r="I33" s="119"/>
      <c r="J33" s="116" t="s">
        <v>134</v>
      </c>
      <c r="K33" s="76" t="s">
        <v>160</v>
      </c>
    </row>
    <row r="34" spans="1:11" ht="15.75" customHeight="1">
      <c r="A34" s="15">
        <v>22</v>
      </c>
      <c r="B34" s="41" t="s">
        <v>26</v>
      </c>
      <c r="C34" s="82" t="s">
        <v>43</v>
      </c>
      <c r="D34" s="82">
        <v>1</v>
      </c>
      <c r="E34" s="83">
        <v>215000</v>
      </c>
      <c r="F34" s="83"/>
      <c r="G34" s="82"/>
      <c r="H34" s="83">
        <f t="shared" si="0"/>
        <v>215000</v>
      </c>
      <c r="I34" s="119"/>
      <c r="J34" s="116" t="s">
        <v>135</v>
      </c>
      <c r="K34" s="76" t="s">
        <v>160</v>
      </c>
    </row>
    <row r="35" spans="1:10" ht="15.75" customHeight="1">
      <c r="A35" s="133">
        <v>23</v>
      </c>
      <c r="B35" s="134" t="s">
        <v>26</v>
      </c>
      <c r="C35" s="86"/>
      <c r="D35" s="86">
        <v>1</v>
      </c>
      <c r="E35" s="87">
        <v>215000</v>
      </c>
      <c r="F35" s="87"/>
      <c r="G35" s="86"/>
      <c r="H35" s="87">
        <f t="shared" si="0"/>
        <v>215000</v>
      </c>
      <c r="I35" s="119"/>
      <c r="J35" s="116"/>
    </row>
    <row r="36" spans="1:11" ht="15.75" customHeight="1">
      <c r="A36" s="15">
        <v>24</v>
      </c>
      <c r="B36" s="41" t="s">
        <v>17</v>
      </c>
      <c r="C36" s="85" t="s">
        <v>40</v>
      </c>
      <c r="D36" s="82">
        <v>1</v>
      </c>
      <c r="E36" s="83">
        <v>190000</v>
      </c>
      <c r="F36" s="83"/>
      <c r="G36" s="83"/>
      <c r="H36" s="83">
        <f t="shared" si="0"/>
        <v>190000</v>
      </c>
      <c r="I36" s="119"/>
      <c r="J36" s="116" t="s">
        <v>138</v>
      </c>
      <c r="K36" s="76" t="s">
        <v>160</v>
      </c>
    </row>
    <row r="37" spans="1:11" ht="15.75" customHeight="1">
      <c r="A37" s="15">
        <v>25</v>
      </c>
      <c r="B37" s="41" t="s">
        <v>17</v>
      </c>
      <c r="C37" s="85" t="s">
        <v>41</v>
      </c>
      <c r="D37" s="82">
        <v>1</v>
      </c>
      <c r="E37" s="83">
        <v>190000</v>
      </c>
      <c r="F37" s="83"/>
      <c r="G37" s="83"/>
      <c r="H37" s="83">
        <f t="shared" si="0"/>
        <v>190000</v>
      </c>
      <c r="I37" s="119"/>
      <c r="J37" s="116" t="s">
        <v>137</v>
      </c>
      <c r="K37" s="76" t="s">
        <v>160</v>
      </c>
    </row>
    <row r="38" spans="1:10" ht="15.75" customHeight="1">
      <c r="A38" s="144" t="s">
        <v>95</v>
      </c>
      <c r="B38" s="145"/>
      <c r="C38" s="146"/>
      <c r="D38" s="13"/>
      <c r="E38" s="19"/>
      <c r="F38" s="19"/>
      <c r="G38" s="13"/>
      <c r="H38" s="19"/>
      <c r="I38" s="120"/>
      <c r="J38" s="118"/>
    </row>
    <row r="39" spans="1:11" ht="15.75" customHeight="1">
      <c r="A39" s="15">
        <v>26</v>
      </c>
      <c r="B39" s="41" t="s">
        <v>27</v>
      </c>
      <c r="C39" s="15"/>
      <c r="D39" s="82">
        <v>1</v>
      </c>
      <c r="E39" s="83">
        <v>170000</v>
      </c>
      <c r="F39" s="83"/>
      <c r="G39" s="82"/>
      <c r="H39" s="83">
        <f t="shared" si="0"/>
        <v>170000</v>
      </c>
      <c r="I39" s="119"/>
      <c r="J39" s="118" t="s">
        <v>147</v>
      </c>
      <c r="K39" s="76" t="s">
        <v>159</v>
      </c>
    </row>
    <row r="40" spans="1:11" ht="15.75" customHeight="1">
      <c r="A40" s="15">
        <v>27</v>
      </c>
      <c r="B40" s="41" t="s">
        <v>27</v>
      </c>
      <c r="C40" s="15"/>
      <c r="D40" s="82">
        <v>1</v>
      </c>
      <c r="E40" s="83">
        <v>170000</v>
      </c>
      <c r="F40" s="83"/>
      <c r="G40" s="82"/>
      <c r="H40" s="83">
        <f t="shared" si="0"/>
        <v>170000</v>
      </c>
      <c r="I40" s="119"/>
      <c r="J40" s="118" t="s">
        <v>148</v>
      </c>
      <c r="K40" s="76" t="s">
        <v>160</v>
      </c>
    </row>
    <row r="41" spans="1:11" ht="15.75" customHeight="1">
      <c r="A41" s="15">
        <v>28</v>
      </c>
      <c r="B41" s="41" t="s">
        <v>19</v>
      </c>
      <c r="C41" s="15"/>
      <c r="D41" s="82">
        <v>1</v>
      </c>
      <c r="E41" s="83">
        <v>145000</v>
      </c>
      <c r="F41" s="83"/>
      <c r="G41" s="82"/>
      <c r="H41" s="83">
        <f t="shared" si="0"/>
        <v>145000</v>
      </c>
      <c r="I41" s="119"/>
      <c r="J41" s="118" t="s">
        <v>149</v>
      </c>
      <c r="K41" s="76" t="s">
        <v>159</v>
      </c>
    </row>
    <row r="42" spans="1:11" ht="15.75" customHeight="1">
      <c r="A42" s="15">
        <v>29</v>
      </c>
      <c r="B42" s="41" t="s">
        <v>31</v>
      </c>
      <c r="C42" s="15"/>
      <c r="D42" s="82">
        <v>1</v>
      </c>
      <c r="E42" s="83">
        <v>135000</v>
      </c>
      <c r="F42" s="83"/>
      <c r="G42" s="82"/>
      <c r="H42" s="83">
        <f t="shared" si="0"/>
        <v>135000</v>
      </c>
      <c r="I42" s="119"/>
      <c r="J42" s="118" t="s">
        <v>150</v>
      </c>
      <c r="K42" s="76" t="s">
        <v>160</v>
      </c>
    </row>
    <row r="43" spans="1:11" ht="15.75" customHeight="1">
      <c r="A43" s="15">
        <v>30</v>
      </c>
      <c r="B43" s="41" t="s">
        <v>31</v>
      </c>
      <c r="C43" s="15"/>
      <c r="D43" s="82">
        <v>1</v>
      </c>
      <c r="E43" s="83">
        <v>95000</v>
      </c>
      <c r="F43" s="83"/>
      <c r="G43" s="82"/>
      <c r="H43" s="83">
        <f t="shared" si="0"/>
        <v>95000</v>
      </c>
      <c r="I43" s="119"/>
      <c r="J43" s="131" t="s">
        <v>151</v>
      </c>
      <c r="K43" s="76" t="s">
        <v>160</v>
      </c>
    </row>
    <row r="44" spans="1:11" ht="15.75" customHeight="1">
      <c r="A44" s="15">
        <v>31</v>
      </c>
      <c r="B44" s="41" t="s">
        <v>31</v>
      </c>
      <c r="C44" s="15"/>
      <c r="D44" s="82">
        <v>1</v>
      </c>
      <c r="E44" s="83">
        <v>95000</v>
      </c>
      <c r="F44" s="83"/>
      <c r="G44" s="82"/>
      <c r="H44" s="83">
        <f t="shared" si="0"/>
        <v>95000</v>
      </c>
      <c r="I44" s="119"/>
      <c r="J44" s="131" t="s">
        <v>152</v>
      </c>
      <c r="K44" s="76" t="s">
        <v>160</v>
      </c>
    </row>
    <row r="45" spans="1:10" s="21" customFormat="1" ht="16.5" customHeight="1">
      <c r="A45" s="13"/>
      <c r="B45" s="88" t="s">
        <v>96</v>
      </c>
      <c r="C45" s="13"/>
      <c r="D45" s="86">
        <f>SUM(D8:D44)</f>
        <v>31</v>
      </c>
      <c r="E45" s="87">
        <f>SUM(E8:E44)</f>
        <v>6650000</v>
      </c>
      <c r="F45" s="83"/>
      <c r="G45" s="86">
        <f>SUM(G18:G44)</f>
        <v>134150</v>
      </c>
      <c r="H45" s="122">
        <f>SUM(H8:H44)</f>
        <v>6784150</v>
      </c>
      <c r="I45" s="121" t="s">
        <v>157</v>
      </c>
      <c r="J45" s="118"/>
    </row>
    <row r="48" ht="13.5">
      <c r="J48" s="21"/>
    </row>
  </sheetData>
  <sheetProtection/>
  <mergeCells count="10">
    <mergeCell ref="A17:C17"/>
    <mergeCell ref="A19:C19"/>
    <mergeCell ref="A29:C29"/>
    <mergeCell ref="A38:C38"/>
    <mergeCell ref="E1:J1"/>
    <mergeCell ref="E2:J2"/>
    <mergeCell ref="A3:J3"/>
    <mergeCell ref="A7:C7"/>
    <mergeCell ref="A11:C11"/>
    <mergeCell ref="A14:C14"/>
  </mergeCells>
  <printOptions/>
  <pageMargins left="0.7" right="0.2" top="0.25" bottom="0.25" header="0.05" footer="0.0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3">
      <selection activeCell="S33" sqref="S33"/>
    </sheetView>
  </sheetViews>
  <sheetFormatPr defaultColWidth="9.00390625" defaultRowHeight="12.75"/>
  <cols>
    <col min="1" max="1" width="4.25390625" style="78" customWidth="1"/>
    <col min="2" max="2" width="25.25390625" style="76" customWidth="1"/>
    <col min="3" max="3" width="10.125" style="78" customWidth="1"/>
    <col min="4" max="4" width="10.75390625" style="78" customWidth="1"/>
    <col min="5" max="5" width="11.00390625" style="78" customWidth="1"/>
    <col min="6" max="6" width="9.125" style="78" customWidth="1"/>
    <col min="7" max="7" width="10.00390625" style="78" customWidth="1"/>
    <col min="8" max="8" width="10.25390625" style="78" customWidth="1"/>
    <col min="9" max="9" width="1.25" style="129" customWidth="1"/>
    <col min="10" max="10" width="27.375" style="23" hidden="1" customWidth="1"/>
    <col min="11" max="11" width="9.125" style="76" hidden="1" customWidth="1"/>
    <col min="12" max="16" width="9.125" style="76" customWidth="1"/>
    <col min="17" max="16384" width="9.125" style="76" customWidth="1"/>
  </cols>
  <sheetData>
    <row r="1" spans="1:10" s="124" customFormat="1" ht="75" customHeight="1">
      <c r="A1" s="42"/>
      <c r="B1" s="123"/>
      <c r="C1" s="42"/>
      <c r="D1" s="78"/>
      <c r="E1" s="147" t="s">
        <v>170</v>
      </c>
      <c r="F1" s="148"/>
      <c r="G1" s="148"/>
      <c r="H1" s="148"/>
      <c r="I1" s="148"/>
      <c r="J1" s="148"/>
    </row>
    <row r="2" spans="1:10" s="124" customFormat="1" ht="75" customHeight="1">
      <c r="A2" s="42"/>
      <c r="B2" s="123"/>
      <c r="C2" s="42"/>
      <c r="D2" s="78"/>
      <c r="E2" s="147" t="s">
        <v>156</v>
      </c>
      <c r="F2" s="147"/>
      <c r="G2" s="147"/>
      <c r="H2" s="147"/>
      <c r="I2" s="147"/>
      <c r="J2" s="147"/>
    </row>
    <row r="3" spans="1:10" s="78" customFormat="1" ht="42" customHeight="1">
      <c r="A3" s="149" t="s">
        <v>97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2:10" s="124" customFormat="1" ht="26.25" customHeight="1">
      <c r="B4" s="125" t="s">
        <v>124</v>
      </c>
      <c r="C4" s="126">
        <f>D44</f>
        <v>30</v>
      </c>
      <c r="D4" s="78"/>
      <c r="E4" s="25"/>
      <c r="F4" s="20"/>
      <c r="G4" s="20"/>
      <c r="H4" s="20"/>
      <c r="I4" s="120"/>
      <c r="J4" s="23"/>
    </row>
    <row r="5" spans="1:10" ht="45.75" customHeight="1">
      <c r="A5" s="37" t="s">
        <v>13</v>
      </c>
      <c r="B5" s="37" t="s">
        <v>23</v>
      </c>
      <c r="C5" s="15" t="s">
        <v>85</v>
      </c>
      <c r="D5" s="15" t="s">
        <v>86</v>
      </c>
      <c r="E5" s="15" t="s">
        <v>87</v>
      </c>
      <c r="F5" s="15" t="s">
        <v>90</v>
      </c>
      <c r="G5" s="15" t="s">
        <v>89</v>
      </c>
      <c r="H5" s="15" t="s">
        <v>88</v>
      </c>
      <c r="I5" s="42"/>
      <c r="J5" s="118"/>
    </row>
    <row r="6" spans="1:10" ht="15.75" customHeight="1">
      <c r="A6" s="37">
        <v>1</v>
      </c>
      <c r="B6" s="127">
        <v>2</v>
      </c>
      <c r="C6" s="128">
        <v>3</v>
      </c>
      <c r="D6" s="128">
        <v>4</v>
      </c>
      <c r="E6" s="128">
        <v>5</v>
      </c>
      <c r="F6" s="128">
        <v>6</v>
      </c>
      <c r="G6" s="37">
        <v>7</v>
      </c>
      <c r="H6" s="37">
        <v>8</v>
      </c>
      <c r="J6" s="118"/>
    </row>
    <row r="7" spans="1:10" ht="15.75" customHeight="1">
      <c r="A7" s="150" t="s">
        <v>81</v>
      </c>
      <c r="B7" s="151"/>
      <c r="C7" s="152"/>
      <c r="D7" s="37"/>
      <c r="E7" s="37"/>
      <c r="F7" s="15"/>
      <c r="G7" s="36"/>
      <c r="H7" s="15"/>
      <c r="I7" s="42"/>
      <c r="J7" s="118"/>
    </row>
    <row r="8" spans="1:11" ht="15.75" customHeight="1">
      <c r="A8" s="15">
        <v>1</v>
      </c>
      <c r="B8" s="33" t="s">
        <v>14</v>
      </c>
      <c r="C8" s="46"/>
      <c r="D8" s="81">
        <v>1</v>
      </c>
      <c r="E8" s="81">
        <v>400000</v>
      </c>
      <c r="F8" s="81"/>
      <c r="G8" s="82"/>
      <c r="H8" s="83">
        <f>E8+G8</f>
        <v>400000</v>
      </c>
      <c r="I8" s="119"/>
      <c r="J8" s="118" t="s">
        <v>141</v>
      </c>
      <c r="K8" s="76" t="s">
        <v>159</v>
      </c>
    </row>
    <row r="9" spans="1:11" ht="15.75" customHeight="1">
      <c r="A9" s="15">
        <v>2</v>
      </c>
      <c r="B9" s="33" t="s">
        <v>15</v>
      </c>
      <c r="C9" s="15"/>
      <c r="D9" s="83">
        <v>1</v>
      </c>
      <c r="E9" s="83">
        <v>270000</v>
      </c>
      <c r="F9" s="83"/>
      <c r="G9" s="82"/>
      <c r="H9" s="83">
        <f aca="true" t="shared" si="0" ref="H9:H43">E9+G9</f>
        <v>270000</v>
      </c>
      <c r="I9" s="119"/>
      <c r="J9" s="118" t="s">
        <v>142</v>
      </c>
      <c r="K9" s="76" t="s">
        <v>159</v>
      </c>
    </row>
    <row r="10" spans="1:10" ht="15.75" customHeight="1">
      <c r="A10" s="91">
        <v>3</v>
      </c>
      <c r="B10" s="33" t="s">
        <v>15</v>
      </c>
      <c r="C10" s="15"/>
      <c r="D10" s="83">
        <v>1</v>
      </c>
      <c r="E10" s="83">
        <v>250000</v>
      </c>
      <c r="F10" s="83"/>
      <c r="G10" s="82"/>
      <c r="H10" s="83">
        <v>250000</v>
      </c>
      <c r="I10" s="119"/>
      <c r="J10" s="116" t="s">
        <v>158</v>
      </c>
    </row>
    <row r="11" spans="1:10" ht="15.75" customHeight="1">
      <c r="A11" s="150" t="s">
        <v>82</v>
      </c>
      <c r="B11" s="151"/>
      <c r="C11" s="152"/>
      <c r="D11" s="82"/>
      <c r="E11" s="82"/>
      <c r="F11" s="82"/>
      <c r="G11" s="82"/>
      <c r="H11" s="83"/>
      <c r="I11" s="119"/>
      <c r="J11" s="118"/>
    </row>
    <row r="12" spans="1:11" ht="15.75" customHeight="1">
      <c r="A12" s="15">
        <v>4</v>
      </c>
      <c r="B12" s="33" t="s">
        <v>29</v>
      </c>
      <c r="C12" s="15"/>
      <c r="D12" s="83">
        <v>1</v>
      </c>
      <c r="E12" s="83">
        <v>250000</v>
      </c>
      <c r="F12" s="83"/>
      <c r="G12" s="82"/>
      <c r="H12" s="83">
        <f t="shared" si="0"/>
        <v>250000</v>
      </c>
      <c r="I12" s="119"/>
      <c r="J12" s="117" t="s">
        <v>129</v>
      </c>
      <c r="K12" s="76" t="s">
        <v>160</v>
      </c>
    </row>
    <row r="13" spans="1:10" ht="15.75" customHeight="1">
      <c r="A13" s="91">
        <v>5</v>
      </c>
      <c r="B13" s="33" t="s">
        <v>29</v>
      </c>
      <c r="C13" s="132"/>
      <c r="D13" s="83">
        <v>1</v>
      </c>
      <c r="E13" s="83">
        <v>250000</v>
      </c>
      <c r="F13" s="83"/>
      <c r="G13" s="82"/>
      <c r="H13" s="83">
        <v>250000</v>
      </c>
      <c r="I13" s="119"/>
      <c r="J13" s="116" t="s">
        <v>158</v>
      </c>
    </row>
    <row r="14" spans="1:10" ht="15.75" customHeight="1">
      <c r="A14" s="150" t="s">
        <v>83</v>
      </c>
      <c r="B14" s="151"/>
      <c r="C14" s="151"/>
      <c r="D14" s="83"/>
      <c r="E14" s="82"/>
      <c r="F14" s="82"/>
      <c r="G14" s="82"/>
      <c r="H14" s="83"/>
      <c r="I14" s="119"/>
      <c r="J14" s="118"/>
    </row>
    <row r="15" spans="1:11" ht="15.75" customHeight="1">
      <c r="A15" s="43">
        <v>6</v>
      </c>
      <c r="B15" s="33" t="s">
        <v>30</v>
      </c>
      <c r="C15" s="130"/>
      <c r="D15" s="83">
        <v>1</v>
      </c>
      <c r="E15" s="83">
        <v>250000</v>
      </c>
      <c r="F15" s="82"/>
      <c r="G15" s="82"/>
      <c r="H15" s="83">
        <f t="shared" si="0"/>
        <v>250000</v>
      </c>
      <c r="I15" s="119"/>
      <c r="J15" s="118" t="s">
        <v>143</v>
      </c>
      <c r="K15" s="76" t="s">
        <v>159</v>
      </c>
    </row>
    <row r="16" spans="1:11" ht="15.75" customHeight="1">
      <c r="A16" s="15">
        <v>7</v>
      </c>
      <c r="B16" s="33" t="s">
        <v>30</v>
      </c>
      <c r="C16" s="15"/>
      <c r="D16" s="83">
        <v>1</v>
      </c>
      <c r="E16" s="83">
        <v>250000</v>
      </c>
      <c r="F16" s="83"/>
      <c r="G16" s="82"/>
      <c r="H16" s="83">
        <f t="shared" si="0"/>
        <v>250000</v>
      </c>
      <c r="I16" s="119"/>
      <c r="J16" s="118" t="s">
        <v>144</v>
      </c>
      <c r="K16" s="76" t="s">
        <v>159</v>
      </c>
    </row>
    <row r="17" spans="1:10" ht="15.75" customHeight="1">
      <c r="A17" s="138" t="s">
        <v>84</v>
      </c>
      <c r="B17" s="139"/>
      <c r="C17" s="140"/>
      <c r="D17" s="83"/>
      <c r="E17" s="82"/>
      <c r="F17" s="83"/>
      <c r="G17" s="82"/>
      <c r="H17" s="83"/>
      <c r="I17" s="119"/>
      <c r="J17" s="118"/>
    </row>
    <row r="18" spans="1:11" s="89" customFormat="1" ht="15.75" customHeight="1">
      <c r="A18" s="15">
        <v>8</v>
      </c>
      <c r="B18" s="38" t="s">
        <v>16</v>
      </c>
      <c r="C18" s="82" t="s">
        <v>12</v>
      </c>
      <c r="D18" s="82">
        <v>1</v>
      </c>
      <c r="E18" s="83">
        <v>300000</v>
      </c>
      <c r="F18" s="83"/>
      <c r="G18" s="82">
        <f>E18*3/100+E18*7/100</f>
        <v>30000</v>
      </c>
      <c r="H18" s="83">
        <f t="shared" si="0"/>
        <v>330000</v>
      </c>
      <c r="I18" s="119"/>
      <c r="J18" s="116" t="s">
        <v>126</v>
      </c>
      <c r="K18" s="89" t="s">
        <v>160</v>
      </c>
    </row>
    <row r="19" spans="1:10" ht="42.75" customHeight="1">
      <c r="A19" s="141" t="s">
        <v>32</v>
      </c>
      <c r="B19" s="142"/>
      <c r="C19" s="142"/>
      <c r="D19" s="19"/>
      <c r="E19" s="19"/>
      <c r="F19" s="19"/>
      <c r="G19" s="13"/>
      <c r="H19" s="19"/>
      <c r="I19" s="120"/>
      <c r="J19" s="118"/>
    </row>
    <row r="20" spans="1:11" ht="15.75" customHeight="1">
      <c r="A20" s="15">
        <v>9</v>
      </c>
      <c r="B20" s="39" t="s">
        <v>24</v>
      </c>
      <c r="C20" s="82" t="s">
        <v>42</v>
      </c>
      <c r="D20" s="82">
        <v>1</v>
      </c>
      <c r="E20" s="83">
        <v>270000</v>
      </c>
      <c r="F20" s="83"/>
      <c r="G20" s="82"/>
      <c r="H20" s="83">
        <f t="shared" si="0"/>
        <v>270000</v>
      </c>
      <c r="I20" s="119"/>
      <c r="J20" s="116" t="s">
        <v>127</v>
      </c>
      <c r="K20" s="76" t="s">
        <v>160</v>
      </c>
    </row>
    <row r="21" spans="1:11" ht="15.75" customHeight="1">
      <c r="A21" s="15">
        <v>10</v>
      </c>
      <c r="B21" s="39" t="s">
        <v>91</v>
      </c>
      <c r="C21" s="82" t="s">
        <v>34</v>
      </c>
      <c r="D21" s="82">
        <v>1</v>
      </c>
      <c r="E21" s="83">
        <v>240000</v>
      </c>
      <c r="F21" s="83"/>
      <c r="G21" s="82">
        <f>E21*7/100</f>
        <v>16800</v>
      </c>
      <c r="H21" s="83">
        <f t="shared" si="0"/>
        <v>256800</v>
      </c>
      <c r="I21" s="119"/>
      <c r="J21" s="118" t="s">
        <v>128</v>
      </c>
      <c r="K21" s="76" t="s">
        <v>160</v>
      </c>
    </row>
    <row r="22" spans="1:11" ht="15.75" customHeight="1">
      <c r="A22" s="15">
        <v>11</v>
      </c>
      <c r="B22" s="39" t="s">
        <v>91</v>
      </c>
      <c r="C22" s="82" t="s">
        <v>35</v>
      </c>
      <c r="D22" s="82">
        <v>1</v>
      </c>
      <c r="E22" s="83">
        <v>240000</v>
      </c>
      <c r="F22" s="83"/>
      <c r="G22" s="82">
        <f>E22*7/100</f>
        <v>16800</v>
      </c>
      <c r="H22" s="83">
        <f t="shared" si="0"/>
        <v>256800</v>
      </c>
      <c r="I22" s="119"/>
      <c r="J22" s="118" t="s">
        <v>130</v>
      </c>
      <c r="K22" s="76" t="s">
        <v>160</v>
      </c>
    </row>
    <row r="23" spans="1:11" ht="15.75" customHeight="1">
      <c r="A23" s="15">
        <v>12</v>
      </c>
      <c r="B23" s="39" t="s">
        <v>92</v>
      </c>
      <c r="C23" s="82" t="s">
        <v>22</v>
      </c>
      <c r="D23" s="82">
        <v>1</v>
      </c>
      <c r="E23" s="83">
        <v>215000</v>
      </c>
      <c r="F23" s="83"/>
      <c r="G23" s="82">
        <f>E23*7/100</f>
        <v>15050</v>
      </c>
      <c r="H23" s="83">
        <f t="shared" si="0"/>
        <v>230050</v>
      </c>
      <c r="I23" s="119"/>
      <c r="J23" s="116" t="s">
        <v>133</v>
      </c>
      <c r="K23" s="76" t="s">
        <v>160</v>
      </c>
    </row>
    <row r="24" spans="1:11" ht="15.75" customHeight="1">
      <c r="A24" s="15">
        <v>13</v>
      </c>
      <c r="B24" s="39" t="s">
        <v>92</v>
      </c>
      <c r="C24" s="82" t="s">
        <v>25</v>
      </c>
      <c r="D24" s="82">
        <v>1</v>
      </c>
      <c r="E24" s="83">
        <v>215000</v>
      </c>
      <c r="F24" s="83"/>
      <c r="G24" s="82">
        <f>E24*3/100+E24*7/100</f>
        <v>21500</v>
      </c>
      <c r="H24" s="83">
        <f t="shared" si="0"/>
        <v>236500</v>
      </c>
      <c r="I24" s="119"/>
      <c r="J24" s="116" t="s">
        <v>136</v>
      </c>
      <c r="K24" s="76" t="s">
        <v>160</v>
      </c>
    </row>
    <row r="25" spans="1:10" ht="15.75" customHeight="1">
      <c r="A25" s="15">
        <v>14</v>
      </c>
      <c r="B25" s="40" t="s">
        <v>93</v>
      </c>
      <c r="C25" s="85" t="s">
        <v>20</v>
      </c>
      <c r="D25" s="82">
        <v>1</v>
      </c>
      <c r="E25" s="83">
        <v>190000</v>
      </c>
      <c r="F25" s="83"/>
      <c r="G25" s="82"/>
      <c r="H25" s="83">
        <f t="shared" si="0"/>
        <v>190000</v>
      </c>
      <c r="I25" s="119"/>
      <c r="J25" s="116" t="s">
        <v>162</v>
      </c>
    </row>
    <row r="26" spans="1:10" ht="15.75" customHeight="1">
      <c r="A26" s="15">
        <v>15</v>
      </c>
      <c r="B26" s="40" t="s">
        <v>93</v>
      </c>
      <c r="C26" s="85" t="s">
        <v>125</v>
      </c>
      <c r="D26" s="82">
        <v>1</v>
      </c>
      <c r="E26" s="83">
        <v>190000</v>
      </c>
      <c r="F26" s="83"/>
      <c r="G26" s="82"/>
      <c r="H26" s="83">
        <f>E26+G26</f>
        <v>190000</v>
      </c>
      <c r="I26" s="119"/>
      <c r="J26" s="116" t="s">
        <v>163</v>
      </c>
    </row>
    <row r="27" spans="1:11" ht="15.75" customHeight="1">
      <c r="A27" s="15">
        <v>16</v>
      </c>
      <c r="B27" s="39" t="s">
        <v>94</v>
      </c>
      <c r="C27" s="82" t="s">
        <v>21</v>
      </c>
      <c r="D27" s="82">
        <v>1</v>
      </c>
      <c r="E27" s="83">
        <v>170000</v>
      </c>
      <c r="F27" s="83"/>
      <c r="G27" s="82">
        <f>E27*3/100+E27*7/100</f>
        <v>17000</v>
      </c>
      <c r="H27" s="83">
        <f t="shared" si="0"/>
        <v>187000</v>
      </c>
      <c r="I27" s="119"/>
      <c r="J27" s="116" t="s">
        <v>140</v>
      </c>
      <c r="K27" s="76" t="s">
        <v>160</v>
      </c>
    </row>
    <row r="28" spans="1:11" ht="15.75" customHeight="1">
      <c r="A28" s="15">
        <v>17</v>
      </c>
      <c r="B28" s="39" t="s">
        <v>94</v>
      </c>
      <c r="C28" s="82" t="s">
        <v>33</v>
      </c>
      <c r="D28" s="82">
        <v>1</v>
      </c>
      <c r="E28" s="83">
        <v>170000</v>
      </c>
      <c r="F28" s="83"/>
      <c r="G28" s="82">
        <f>E28*10/100</f>
        <v>17000</v>
      </c>
      <c r="H28" s="83">
        <f t="shared" si="0"/>
        <v>187000</v>
      </c>
      <c r="I28" s="119"/>
      <c r="J28" s="116" t="s">
        <v>139</v>
      </c>
      <c r="K28" s="76" t="s">
        <v>160</v>
      </c>
    </row>
    <row r="29" spans="1:10" ht="28.5" customHeight="1">
      <c r="A29" s="141" t="s">
        <v>44</v>
      </c>
      <c r="B29" s="143"/>
      <c r="C29" s="143"/>
      <c r="D29" s="13"/>
      <c r="E29" s="19"/>
      <c r="F29" s="19"/>
      <c r="G29" s="13"/>
      <c r="H29" s="19"/>
      <c r="I29" s="120"/>
      <c r="J29" s="118"/>
    </row>
    <row r="30" spans="1:10" ht="15.75" customHeight="1">
      <c r="A30" s="15">
        <v>18</v>
      </c>
      <c r="B30" s="41" t="s">
        <v>28</v>
      </c>
      <c r="C30" s="82" t="s">
        <v>36</v>
      </c>
      <c r="D30" s="82">
        <v>1</v>
      </c>
      <c r="E30" s="83">
        <v>240000</v>
      </c>
      <c r="F30" s="83"/>
      <c r="G30" s="82"/>
      <c r="H30" s="83">
        <f t="shared" si="0"/>
        <v>240000</v>
      </c>
      <c r="I30" s="119"/>
      <c r="J30" s="116" t="s">
        <v>131</v>
      </c>
    </row>
    <row r="31" spans="1:11" ht="15.75" customHeight="1">
      <c r="A31" s="15">
        <v>19</v>
      </c>
      <c r="B31" s="41" t="s">
        <v>28</v>
      </c>
      <c r="C31" s="82" t="s">
        <v>37</v>
      </c>
      <c r="D31" s="82">
        <v>1</v>
      </c>
      <c r="E31" s="83">
        <v>240000</v>
      </c>
      <c r="F31" s="83"/>
      <c r="G31" s="82"/>
      <c r="H31" s="83">
        <f t="shared" si="0"/>
        <v>240000</v>
      </c>
      <c r="I31" s="119"/>
      <c r="J31" s="116" t="s">
        <v>132</v>
      </c>
      <c r="K31" s="76" t="s">
        <v>159</v>
      </c>
    </row>
    <row r="32" spans="1:11" ht="15.75" customHeight="1">
      <c r="A32" s="15">
        <v>20</v>
      </c>
      <c r="B32" s="41" t="s">
        <v>26</v>
      </c>
      <c r="C32" s="82" t="s">
        <v>38</v>
      </c>
      <c r="D32" s="82">
        <v>1</v>
      </c>
      <c r="E32" s="83">
        <v>215000</v>
      </c>
      <c r="F32" s="83"/>
      <c r="G32" s="82"/>
      <c r="H32" s="83">
        <f t="shared" si="0"/>
        <v>215000</v>
      </c>
      <c r="I32" s="119"/>
      <c r="J32" s="116" t="s">
        <v>164</v>
      </c>
      <c r="K32" s="76" t="s">
        <v>159</v>
      </c>
    </row>
    <row r="33" spans="1:11" ht="15.75" customHeight="1">
      <c r="A33" s="15">
        <v>21</v>
      </c>
      <c r="B33" s="41" t="s">
        <v>26</v>
      </c>
      <c r="C33" s="82" t="s">
        <v>39</v>
      </c>
      <c r="D33" s="82">
        <v>1</v>
      </c>
      <c r="E33" s="83">
        <v>215000</v>
      </c>
      <c r="F33" s="83"/>
      <c r="G33" s="82"/>
      <c r="H33" s="83">
        <f t="shared" si="0"/>
        <v>215000</v>
      </c>
      <c r="I33" s="119"/>
      <c r="J33" s="116" t="s">
        <v>134</v>
      </c>
      <c r="K33" s="76" t="s">
        <v>160</v>
      </c>
    </row>
    <row r="34" spans="1:11" ht="15.75" customHeight="1">
      <c r="A34" s="15">
        <v>22</v>
      </c>
      <c r="B34" s="41" t="s">
        <v>26</v>
      </c>
      <c r="C34" s="82" t="s">
        <v>43</v>
      </c>
      <c r="D34" s="82">
        <v>1</v>
      </c>
      <c r="E34" s="83">
        <v>215000</v>
      </c>
      <c r="F34" s="83"/>
      <c r="G34" s="82"/>
      <c r="H34" s="83">
        <f t="shared" si="0"/>
        <v>215000</v>
      </c>
      <c r="I34" s="119"/>
      <c r="J34" s="116" t="s">
        <v>135</v>
      </c>
      <c r="K34" s="76" t="s">
        <v>160</v>
      </c>
    </row>
    <row r="35" spans="1:11" ht="15.75" customHeight="1">
      <c r="A35" s="15">
        <v>23</v>
      </c>
      <c r="B35" s="41" t="s">
        <v>17</v>
      </c>
      <c r="C35" s="85" t="s">
        <v>40</v>
      </c>
      <c r="D35" s="82">
        <v>1</v>
      </c>
      <c r="E35" s="83">
        <v>190000</v>
      </c>
      <c r="F35" s="83"/>
      <c r="G35" s="83"/>
      <c r="H35" s="83">
        <f t="shared" si="0"/>
        <v>190000</v>
      </c>
      <c r="I35" s="119"/>
      <c r="J35" s="116" t="s">
        <v>138</v>
      </c>
      <c r="K35" s="76" t="s">
        <v>160</v>
      </c>
    </row>
    <row r="36" spans="1:11" ht="15.75" customHeight="1">
      <c r="A36" s="15">
        <v>24</v>
      </c>
      <c r="B36" s="41" t="s">
        <v>17</v>
      </c>
      <c r="C36" s="85" t="s">
        <v>41</v>
      </c>
      <c r="D36" s="82">
        <v>1</v>
      </c>
      <c r="E36" s="83">
        <v>190000</v>
      </c>
      <c r="F36" s="83"/>
      <c r="G36" s="83"/>
      <c r="H36" s="83">
        <f t="shared" si="0"/>
        <v>190000</v>
      </c>
      <c r="I36" s="119"/>
      <c r="J36" s="116" t="s">
        <v>137</v>
      </c>
      <c r="K36" s="76" t="s">
        <v>160</v>
      </c>
    </row>
    <row r="37" spans="1:10" ht="15.75" customHeight="1">
      <c r="A37" s="144" t="s">
        <v>95</v>
      </c>
      <c r="B37" s="145"/>
      <c r="C37" s="146"/>
      <c r="D37" s="13"/>
      <c r="E37" s="19"/>
      <c r="F37" s="19"/>
      <c r="G37" s="13"/>
      <c r="H37" s="19"/>
      <c r="I37" s="120"/>
      <c r="J37" s="118"/>
    </row>
    <row r="38" spans="1:11" ht="15.75" customHeight="1">
      <c r="A38" s="15">
        <v>25</v>
      </c>
      <c r="B38" s="41" t="s">
        <v>27</v>
      </c>
      <c r="C38" s="15"/>
      <c r="D38" s="82">
        <v>1</v>
      </c>
      <c r="E38" s="83">
        <v>170000</v>
      </c>
      <c r="F38" s="83"/>
      <c r="G38" s="82"/>
      <c r="H38" s="83">
        <f t="shared" si="0"/>
        <v>170000</v>
      </c>
      <c r="I38" s="119"/>
      <c r="J38" s="118" t="s">
        <v>147</v>
      </c>
      <c r="K38" s="76" t="s">
        <v>159</v>
      </c>
    </row>
    <row r="39" spans="1:11" ht="15.75" customHeight="1">
      <c r="A39" s="15">
        <v>26</v>
      </c>
      <c r="B39" s="41" t="s">
        <v>27</v>
      </c>
      <c r="C39" s="15"/>
      <c r="D39" s="82">
        <v>1</v>
      </c>
      <c r="E39" s="83">
        <v>170000</v>
      </c>
      <c r="F39" s="83"/>
      <c r="G39" s="82"/>
      <c r="H39" s="83">
        <f t="shared" si="0"/>
        <v>170000</v>
      </c>
      <c r="I39" s="119"/>
      <c r="J39" s="118" t="s">
        <v>148</v>
      </c>
      <c r="K39" s="76" t="s">
        <v>160</v>
      </c>
    </row>
    <row r="40" spans="1:11" ht="15.75" customHeight="1">
      <c r="A40" s="15">
        <v>27</v>
      </c>
      <c r="B40" s="41" t="s">
        <v>19</v>
      </c>
      <c r="C40" s="15"/>
      <c r="D40" s="82">
        <v>1</v>
      </c>
      <c r="E40" s="83">
        <v>145000</v>
      </c>
      <c r="F40" s="83"/>
      <c r="G40" s="82"/>
      <c r="H40" s="83">
        <f t="shared" si="0"/>
        <v>145000</v>
      </c>
      <c r="I40" s="119"/>
      <c r="J40" s="118" t="s">
        <v>149</v>
      </c>
      <c r="K40" s="76" t="s">
        <v>159</v>
      </c>
    </row>
    <row r="41" spans="1:11" ht="15.75" customHeight="1">
      <c r="A41" s="15">
        <v>28</v>
      </c>
      <c r="B41" s="41" t="s">
        <v>31</v>
      </c>
      <c r="C41" s="15"/>
      <c r="D41" s="82">
        <v>1</v>
      </c>
      <c r="E41" s="83">
        <v>135000</v>
      </c>
      <c r="F41" s="83"/>
      <c r="G41" s="82"/>
      <c r="H41" s="83">
        <f t="shared" si="0"/>
        <v>135000</v>
      </c>
      <c r="I41" s="119"/>
      <c r="J41" s="118" t="s">
        <v>150</v>
      </c>
      <c r="K41" s="76" t="s">
        <v>160</v>
      </c>
    </row>
    <row r="42" spans="1:11" ht="15.75" customHeight="1">
      <c r="A42" s="15">
        <v>29</v>
      </c>
      <c r="B42" s="41" t="s">
        <v>31</v>
      </c>
      <c r="C42" s="15"/>
      <c r="D42" s="82">
        <v>1</v>
      </c>
      <c r="E42" s="83">
        <v>95000</v>
      </c>
      <c r="F42" s="83"/>
      <c r="G42" s="82"/>
      <c r="H42" s="83">
        <f t="shared" si="0"/>
        <v>95000</v>
      </c>
      <c r="I42" s="119"/>
      <c r="J42" s="131" t="s">
        <v>151</v>
      </c>
      <c r="K42" s="76" t="s">
        <v>160</v>
      </c>
    </row>
    <row r="43" spans="1:11" ht="15.75" customHeight="1">
      <c r="A43" s="15">
        <v>30</v>
      </c>
      <c r="B43" s="41" t="s">
        <v>31</v>
      </c>
      <c r="C43" s="15"/>
      <c r="D43" s="82">
        <v>1</v>
      </c>
      <c r="E43" s="83">
        <v>95000</v>
      </c>
      <c r="F43" s="83"/>
      <c r="G43" s="82"/>
      <c r="H43" s="83">
        <f t="shared" si="0"/>
        <v>95000</v>
      </c>
      <c r="I43" s="119"/>
      <c r="J43" s="131" t="s">
        <v>152</v>
      </c>
      <c r="K43" s="76" t="s">
        <v>160</v>
      </c>
    </row>
    <row r="44" spans="1:10" s="21" customFormat="1" ht="16.5" customHeight="1">
      <c r="A44" s="13"/>
      <c r="B44" s="88" t="s">
        <v>96</v>
      </c>
      <c r="C44" s="13"/>
      <c r="D44" s="86">
        <f>SUM(D8:D43)</f>
        <v>30</v>
      </c>
      <c r="E44" s="87">
        <f>SUM(E8:E43)</f>
        <v>6435000</v>
      </c>
      <c r="F44" s="83"/>
      <c r="G44" s="86">
        <f>SUM(G18:G43)</f>
        <v>134150</v>
      </c>
      <c r="H44" s="122">
        <f>SUM(H8:H43)</f>
        <v>6569150</v>
      </c>
      <c r="I44" s="121" t="s">
        <v>157</v>
      </c>
      <c r="J44" s="118"/>
    </row>
    <row r="47" ht="13.5">
      <c r="J47" s="21"/>
    </row>
  </sheetData>
  <sheetProtection/>
  <mergeCells count="10">
    <mergeCell ref="A17:C17"/>
    <mergeCell ref="A19:C19"/>
    <mergeCell ref="A29:C29"/>
    <mergeCell ref="A37:C37"/>
    <mergeCell ref="E1:J1"/>
    <mergeCell ref="E2:J2"/>
    <mergeCell ref="A3:J3"/>
    <mergeCell ref="A7:C7"/>
    <mergeCell ref="A11:C11"/>
    <mergeCell ref="A14:C14"/>
  </mergeCells>
  <printOptions/>
  <pageMargins left="0.45" right="0.45" top="0.5" bottom="0.2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0">
      <selection activeCell="E48" sqref="E48"/>
    </sheetView>
  </sheetViews>
  <sheetFormatPr defaultColWidth="9.00390625" defaultRowHeight="12.75"/>
  <cols>
    <col min="1" max="1" width="4.25390625" style="78" customWidth="1"/>
    <col min="2" max="2" width="25.25390625" style="76" customWidth="1"/>
    <col min="3" max="3" width="10.125" style="78" customWidth="1"/>
    <col min="4" max="4" width="10.75390625" style="78" customWidth="1"/>
    <col min="5" max="5" width="11.00390625" style="78" customWidth="1"/>
    <col min="6" max="6" width="9.125" style="78" customWidth="1"/>
    <col min="7" max="7" width="10.00390625" style="78" customWidth="1"/>
    <col min="8" max="8" width="10.25390625" style="78" customWidth="1"/>
    <col min="9" max="9" width="1.25" style="129" customWidth="1"/>
    <col min="10" max="10" width="27.375" style="23" hidden="1" customWidth="1"/>
    <col min="11" max="16" width="9.125" style="76" customWidth="1"/>
    <col min="17" max="16384" width="9.125" style="76" customWidth="1"/>
  </cols>
  <sheetData>
    <row r="1" spans="1:10" s="124" customFormat="1" ht="75.75" customHeight="1">
      <c r="A1" s="42"/>
      <c r="B1" s="123"/>
      <c r="C1" s="42"/>
      <c r="D1" s="78"/>
      <c r="E1" s="147" t="s">
        <v>161</v>
      </c>
      <c r="F1" s="148"/>
      <c r="G1" s="148"/>
      <c r="H1" s="148"/>
      <c r="I1" s="148"/>
      <c r="J1" s="148"/>
    </row>
    <row r="2" spans="1:10" s="124" customFormat="1" ht="75.75" customHeight="1">
      <c r="A2" s="42"/>
      <c r="B2" s="123"/>
      <c r="C2" s="42"/>
      <c r="D2" s="78"/>
      <c r="E2" s="147" t="s">
        <v>156</v>
      </c>
      <c r="F2" s="147"/>
      <c r="G2" s="147"/>
      <c r="H2" s="147"/>
      <c r="I2" s="147"/>
      <c r="J2" s="147"/>
    </row>
    <row r="3" spans="1:10" s="78" customFormat="1" ht="42" customHeight="1">
      <c r="A3" s="149" t="s">
        <v>97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2:10" s="124" customFormat="1" ht="26.25" customHeight="1">
      <c r="B4" s="125" t="s">
        <v>124</v>
      </c>
      <c r="C4" s="126">
        <f>D43</f>
        <v>29</v>
      </c>
      <c r="D4" s="78"/>
      <c r="E4" s="25"/>
      <c r="F4" s="20"/>
      <c r="G4" s="20"/>
      <c r="H4" s="20"/>
      <c r="I4" s="120"/>
      <c r="J4" s="23"/>
    </row>
    <row r="5" spans="1:10" ht="45.75" customHeight="1">
      <c r="A5" s="37" t="s">
        <v>13</v>
      </c>
      <c r="B5" s="37" t="s">
        <v>23</v>
      </c>
      <c r="C5" s="15" t="s">
        <v>85</v>
      </c>
      <c r="D5" s="15" t="s">
        <v>86</v>
      </c>
      <c r="E5" s="15" t="s">
        <v>87</v>
      </c>
      <c r="F5" s="15" t="s">
        <v>90</v>
      </c>
      <c r="G5" s="15" t="s">
        <v>89</v>
      </c>
      <c r="H5" s="15" t="s">
        <v>88</v>
      </c>
      <c r="I5" s="42"/>
      <c r="J5" s="118"/>
    </row>
    <row r="6" spans="1:10" ht="15.75" customHeight="1">
      <c r="A6" s="37">
        <v>1</v>
      </c>
      <c r="B6" s="127">
        <v>2</v>
      </c>
      <c r="C6" s="128">
        <v>3</v>
      </c>
      <c r="D6" s="128">
        <v>4</v>
      </c>
      <c r="E6" s="128">
        <v>5</v>
      </c>
      <c r="F6" s="128">
        <v>6</v>
      </c>
      <c r="G6" s="37">
        <v>7</v>
      </c>
      <c r="H6" s="37">
        <v>8</v>
      </c>
      <c r="J6" s="118"/>
    </row>
    <row r="7" spans="1:10" ht="15.75" customHeight="1">
      <c r="A7" s="150" t="s">
        <v>81</v>
      </c>
      <c r="B7" s="151"/>
      <c r="C7" s="152"/>
      <c r="D7" s="37"/>
      <c r="E7" s="37"/>
      <c r="F7" s="15"/>
      <c r="G7" s="36"/>
      <c r="H7" s="15"/>
      <c r="I7" s="42"/>
      <c r="J7" s="118"/>
    </row>
    <row r="8" spans="1:11" ht="15.75" customHeight="1">
      <c r="A8" s="15">
        <v>1</v>
      </c>
      <c r="B8" s="33" t="s">
        <v>14</v>
      </c>
      <c r="C8" s="46"/>
      <c r="D8" s="81">
        <v>1</v>
      </c>
      <c r="E8" s="81">
        <v>400000</v>
      </c>
      <c r="F8" s="81"/>
      <c r="G8" s="82"/>
      <c r="H8" s="83">
        <f>E8+G8</f>
        <v>400000</v>
      </c>
      <c r="I8" s="119"/>
      <c r="J8" s="118" t="s">
        <v>141</v>
      </c>
      <c r="K8" s="76" t="s">
        <v>159</v>
      </c>
    </row>
    <row r="9" spans="1:11" ht="15.75" customHeight="1">
      <c r="A9" s="15">
        <v>2</v>
      </c>
      <c r="B9" s="33" t="s">
        <v>15</v>
      </c>
      <c r="C9" s="15"/>
      <c r="D9" s="83">
        <v>1</v>
      </c>
      <c r="E9" s="83">
        <v>270000</v>
      </c>
      <c r="F9" s="83"/>
      <c r="G9" s="82"/>
      <c r="H9" s="83">
        <f aca="true" t="shared" si="0" ref="H9:H42">E9+G9</f>
        <v>270000</v>
      </c>
      <c r="I9" s="119"/>
      <c r="J9" s="118" t="s">
        <v>142</v>
      </c>
      <c r="K9" s="76" t="s">
        <v>159</v>
      </c>
    </row>
    <row r="10" spans="1:10" ht="15.75" customHeight="1">
      <c r="A10" s="91">
        <v>3</v>
      </c>
      <c r="B10" s="33" t="s">
        <v>15</v>
      </c>
      <c r="C10" s="15"/>
      <c r="D10" s="83">
        <v>1</v>
      </c>
      <c r="E10" s="83">
        <v>250000</v>
      </c>
      <c r="F10" s="83"/>
      <c r="G10" s="82"/>
      <c r="H10" s="83">
        <v>250000</v>
      </c>
      <c r="I10" s="119"/>
      <c r="J10" s="116" t="s">
        <v>158</v>
      </c>
    </row>
    <row r="11" spans="1:10" ht="15.75" customHeight="1">
      <c r="A11" s="150" t="s">
        <v>82</v>
      </c>
      <c r="B11" s="151"/>
      <c r="C11" s="152"/>
      <c r="D11" s="82"/>
      <c r="E11" s="82"/>
      <c r="F11" s="82"/>
      <c r="G11" s="82"/>
      <c r="H11" s="83"/>
      <c r="I11" s="119"/>
      <c r="J11" s="118"/>
    </row>
    <row r="12" spans="1:11" ht="15.75" customHeight="1">
      <c r="A12" s="15">
        <v>4</v>
      </c>
      <c r="B12" s="33" t="s">
        <v>29</v>
      </c>
      <c r="C12" s="15"/>
      <c r="D12" s="83">
        <v>1</v>
      </c>
      <c r="E12" s="83">
        <v>240000</v>
      </c>
      <c r="F12" s="83"/>
      <c r="G12" s="82"/>
      <c r="H12" s="83">
        <f t="shared" si="0"/>
        <v>240000</v>
      </c>
      <c r="I12" s="119"/>
      <c r="J12" s="117" t="s">
        <v>129</v>
      </c>
      <c r="K12" s="76" t="s">
        <v>160</v>
      </c>
    </row>
    <row r="13" spans="1:10" ht="15.75" customHeight="1">
      <c r="A13" s="150" t="s">
        <v>83</v>
      </c>
      <c r="B13" s="151"/>
      <c r="C13" s="151"/>
      <c r="D13" s="83"/>
      <c r="E13" s="82"/>
      <c r="F13" s="82"/>
      <c r="G13" s="82"/>
      <c r="H13" s="83"/>
      <c r="I13" s="119"/>
      <c r="J13" s="118"/>
    </row>
    <row r="14" spans="1:11" ht="15.75" customHeight="1">
      <c r="A14" s="43">
        <v>5</v>
      </c>
      <c r="B14" s="33" t="s">
        <v>30</v>
      </c>
      <c r="C14" s="130"/>
      <c r="D14" s="83">
        <v>1</v>
      </c>
      <c r="E14" s="83">
        <v>250000</v>
      </c>
      <c r="F14" s="82"/>
      <c r="G14" s="82"/>
      <c r="H14" s="83">
        <f t="shared" si="0"/>
        <v>250000</v>
      </c>
      <c r="I14" s="119"/>
      <c r="J14" s="118" t="s">
        <v>143</v>
      </c>
      <c r="K14" s="76" t="s">
        <v>159</v>
      </c>
    </row>
    <row r="15" spans="1:11" ht="15.75" customHeight="1">
      <c r="A15" s="15">
        <v>6</v>
      </c>
      <c r="B15" s="33" t="s">
        <v>30</v>
      </c>
      <c r="C15" s="15"/>
      <c r="D15" s="83">
        <v>1</v>
      </c>
      <c r="E15" s="83">
        <v>250000</v>
      </c>
      <c r="F15" s="83"/>
      <c r="G15" s="82"/>
      <c r="H15" s="83">
        <f t="shared" si="0"/>
        <v>250000</v>
      </c>
      <c r="I15" s="119"/>
      <c r="J15" s="118" t="s">
        <v>144</v>
      </c>
      <c r="K15" s="76" t="s">
        <v>159</v>
      </c>
    </row>
    <row r="16" spans="1:10" ht="15.75" customHeight="1">
      <c r="A16" s="138" t="s">
        <v>84</v>
      </c>
      <c r="B16" s="139"/>
      <c r="C16" s="140"/>
      <c r="D16" s="83"/>
      <c r="E16" s="82"/>
      <c r="F16" s="83"/>
      <c r="G16" s="82"/>
      <c r="H16" s="83"/>
      <c r="I16" s="119"/>
      <c r="J16" s="118"/>
    </row>
    <row r="17" spans="1:11" s="89" customFormat="1" ht="15.75" customHeight="1">
      <c r="A17" s="15">
        <v>7</v>
      </c>
      <c r="B17" s="38" t="s">
        <v>16</v>
      </c>
      <c r="C17" s="82" t="s">
        <v>12</v>
      </c>
      <c r="D17" s="82">
        <v>1</v>
      </c>
      <c r="E17" s="83">
        <v>300000</v>
      </c>
      <c r="F17" s="83"/>
      <c r="G17" s="82">
        <f>E17*3/100+E17*7/100</f>
        <v>30000</v>
      </c>
      <c r="H17" s="83">
        <f t="shared" si="0"/>
        <v>330000</v>
      </c>
      <c r="I17" s="119"/>
      <c r="J17" s="116" t="s">
        <v>126</v>
      </c>
      <c r="K17" s="89" t="s">
        <v>160</v>
      </c>
    </row>
    <row r="18" spans="1:10" ht="42.75" customHeight="1">
      <c r="A18" s="141" t="s">
        <v>32</v>
      </c>
      <c r="B18" s="142"/>
      <c r="C18" s="142"/>
      <c r="D18" s="19"/>
      <c r="E18" s="19"/>
      <c r="F18" s="19"/>
      <c r="G18" s="13"/>
      <c r="H18" s="19"/>
      <c r="I18" s="120"/>
      <c r="J18" s="118"/>
    </row>
    <row r="19" spans="1:11" ht="15.75" customHeight="1">
      <c r="A19" s="15">
        <v>8</v>
      </c>
      <c r="B19" s="39" t="s">
        <v>24</v>
      </c>
      <c r="C19" s="82" t="s">
        <v>42</v>
      </c>
      <c r="D19" s="82">
        <v>1</v>
      </c>
      <c r="E19" s="83">
        <v>270000</v>
      </c>
      <c r="F19" s="83"/>
      <c r="G19" s="82"/>
      <c r="H19" s="83">
        <f t="shared" si="0"/>
        <v>270000</v>
      </c>
      <c r="I19" s="119"/>
      <c r="J19" s="116" t="s">
        <v>127</v>
      </c>
      <c r="K19" s="76" t="s">
        <v>160</v>
      </c>
    </row>
    <row r="20" spans="1:11" ht="15.75" customHeight="1">
      <c r="A20" s="15">
        <v>9</v>
      </c>
      <c r="B20" s="39" t="s">
        <v>91</v>
      </c>
      <c r="C20" s="82" t="s">
        <v>34</v>
      </c>
      <c r="D20" s="82">
        <v>1</v>
      </c>
      <c r="E20" s="83">
        <v>240000</v>
      </c>
      <c r="F20" s="83"/>
      <c r="G20" s="82">
        <f>E20*7/100</f>
        <v>16800</v>
      </c>
      <c r="H20" s="83">
        <f t="shared" si="0"/>
        <v>256800</v>
      </c>
      <c r="I20" s="119"/>
      <c r="J20" s="118" t="s">
        <v>128</v>
      </c>
      <c r="K20" s="76" t="s">
        <v>160</v>
      </c>
    </row>
    <row r="21" spans="1:11" ht="15.75" customHeight="1">
      <c r="A21" s="15">
        <v>10</v>
      </c>
      <c r="B21" s="39" t="s">
        <v>91</v>
      </c>
      <c r="C21" s="82" t="s">
        <v>35</v>
      </c>
      <c r="D21" s="82">
        <v>1</v>
      </c>
      <c r="E21" s="83">
        <v>240000</v>
      </c>
      <c r="F21" s="83"/>
      <c r="G21" s="82">
        <f>E21*7/100</f>
        <v>16800</v>
      </c>
      <c r="H21" s="83">
        <f t="shared" si="0"/>
        <v>256800</v>
      </c>
      <c r="I21" s="119"/>
      <c r="J21" s="118" t="s">
        <v>130</v>
      </c>
      <c r="K21" s="76" t="s">
        <v>160</v>
      </c>
    </row>
    <row r="22" spans="1:11" ht="15.75" customHeight="1">
      <c r="A22" s="15">
        <v>11</v>
      </c>
      <c r="B22" s="39" t="s">
        <v>92</v>
      </c>
      <c r="C22" s="82" t="s">
        <v>22</v>
      </c>
      <c r="D22" s="82">
        <v>1</v>
      </c>
      <c r="E22" s="83">
        <v>215000</v>
      </c>
      <c r="F22" s="83"/>
      <c r="G22" s="82">
        <f>E22*7/100</f>
        <v>15050</v>
      </c>
      <c r="H22" s="83">
        <f t="shared" si="0"/>
        <v>230050</v>
      </c>
      <c r="I22" s="119"/>
      <c r="J22" s="116" t="s">
        <v>133</v>
      </c>
      <c r="K22" s="76" t="s">
        <v>160</v>
      </c>
    </row>
    <row r="23" spans="1:11" ht="15.75" customHeight="1">
      <c r="A23" s="15">
        <v>12</v>
      </c>
      <c r="B23" s="39" t="s">
        <v>92</v>
      </c>
      <c r="C23" s="82" t="s">
        <v>25</v>
      </c>
      <c r="D23" s="82">
        <v>1</v>
      </c>
      <c r="E23" s="83">
        <v>215000</v>
      </c>
      <c r="F23" s="83"/>
      <c r="G23" s="82">
        <f>E23*3/100+E23*7/100</f>
        <v>21500</v>
      </c>
      <c r="H23" s="83">
        <f t="shared" si="0"/>
        <v>236500</v>
      </c>
      <c r="I23" s="119"/>
      <c r="J23" s="116" t="s">
        <v>136</v>
      </c>
      <c r="K23" s="76" t="s">
        <v>160</v>
      </c>
    </row>
    <row r="24" spans="1:10" ht="15.75" customHeight="1">
      <c r="A24" s="15">
        <v>13</v>
      </c>
      <c r="B24" s="40" t="s">
        <v>93</v>
      </c>
      <c r="C24" s="85" t="s">
        <v>20</v>
      </c>
      <c r="D24" s="82">
        <v>1</v>
      </c>
      <c r="E24" s="83">
        <v>190000</v>
      </c>
      <c r="F24" s="83"/>
      <c r="G24" s="82"/>
      <c r="H24" s="83">
        <f t="shared" si="0"/>
        <v>190000</v>
      </c>
      <c r="I24" s="119"/>
      <c r="J24" s="116" t="s">
        <v>162</v>
      </c>
    </row>
    <row r="25" spans="1:10" ht="15.75" customHeight="1">
      <c r="A25" s="15">
        <v>14</v>
      </c>
      <c r="B25" s="40" t="s">
        <v>93</v>
      </c>
      <c r="C25" s="85" t="s">
        <v>125</v>
      </c>
      <c r="D25" s="82">
        <v>1</v>
      </c>
      <c r="E25" s="83">
        <v>190000</v>
      </c>
      <c r="F25" s="83"/>
      <c r="G25" s="82"/>
      <c r="H25" s="83">
        <f>E25+G25</f>
        <v>190000</v>
      </c>
      <c r="I25" s="119"/>
      <c r="J25" s="116" t="s">
        <v>163</v>
      </c>
    </row>
    <row r="26" spans="1:11" ht="15.75" customHeight="1">
      <c r="A26" s="15">
        <v>15</v>
      </c>
      <c r="B26" s="39" t="s">
        <v>94</v>
      </c>
      <c r="C26" s="82" t="s">
        <v>21</v>
      </c>
      <c r="D26" s="82">
        <v>1</v>
      </c>
      <c r="E26" s="83">
        <v>170000</v>
      </c>
      <c r="F26" s="83"/>
      <c r="G26" s="82">
        <f>E26*3/100+E26*7/100</f>
        <v>17000</v>
      </c>
      <c r="H26" s="83">
        <f t="shared" si="0"/>
        <v>187000</v>
      </c>
      <c r="I26" s="119"/>
      <c r="J26" s="116" t="s">
        <v>140</v>
      </c>
      <c r="K26" s="76" t="s">
        <v>160</v>
      </c>
    </row>
    <row r="27" spans="1:11" ht="15.75" customHeight="1">
      <c r="A27" s="15">
        <v>16</v>
      </c>
      <c r="B27" s="39" t="s">
        <v>94</v>
      </c>
      <c r="C27" s="82" t="s">
        <v>33</v>
      </c>
      <c r="D27" s="82">
        <v>1</v>
      </c>
      <c r="E27" s="83">
        <v>170000</v>
      </c>
      <c r="F27" s="83"/>
      <c r="G27" s="82">
        <f>E27*10/100</f>
        <v>17000</v>
      </c>
      <c r="H27" s="83">
        <f t="shared" si="0"/>
        <v>187000</v>
      </c>
      <c r="I27" s="119"/>
      <c r="J27" s="116" t="s">
        <v>139</v>
      </c>
      <c r="K27" s="76" t="s">
        <v>160</v>
      </c>
    </row>
    <row r="28" spans="1:10" ht="28.5" customHeight="1">
      <c r="A28" s="141" t="s">
        <v>44</v>
      </c>
      <c r="B28" s="143"/>
      <c r="C28" s="143"/>
      <c r="D28" s="13"/>
      <c r="E28" s="19"/>
      <c r="F28" s="19"/>
      <c r="G28" s="13"/>
      <c r="H28" s="19"/>
      <c r="I28" s="120"/>
      <c r="J28" s="118"/>
    </row>
    <row r="29" spans="1:10" ht="15.75" customHeight="1">
      <c r="A29" s="15">
        <v>17</v>
      </c>
      <c r="B29" s="41" t="s">
        <v>28</v>
      </c>
      <c r="C29" s="82" t="s">
        <v>36</v>
      </c>
      <c r="D29" s="82">
        <v>1</v>
      </c>
      <c r="E29" s="83">
        <v>240000</v>
      </c>
      <c r="F29" s="83"/>
      <c r="G29" s="82"/>
      <c r="H29" s="83">
        <f t="shared" si="0"/>
        <v>240000</v>
      </c>
      <c r="I29" s="119"/>
      <c r="J29" s="116" t="s">
        <v>131</v>
      </c>
    </row>
    <row r="30" spans="1:11" ht="15.75" customHeight="1">
      <c r="A30" s="15">
        <v>18</v>
      </c>
      <c r="B30" s="41" t="s">
        <v>28</v>
      </c>
      <c r="C30" s="82" t="s">
        <v>37</v>
      </c>
      <c r="D30" s="82">
        <v>1</v>
      </c>
      <c r="E30" s="83">
        <v>240000</v>
      </c>
      <c r="F30" s="83"/>
      <c r="G30" s="82"/>
      <c r="H30" s="83">
        <f t="shared" si="0"/>
        <v>240000</v>
      </c>
      <c r="I30" s="119"/>
      <c r="J30" s="116" t="s">
        <v>132</v>
      </c>
      <c r="K30" s="76" t="s">
        <v>159</v>
      </c>
    </row>
    <row r="31" spans="1:11" ht="15.75" customHeight="1">
      <c r="A31" s="15">
        <v>19</v>
      </c>
      <c r="B31" s="41" t="s">
        <v>26</v>
      </c>
      <c r="C31" s="82" t="s">
        <v>38</v>
      </c>
      <c r="D31" s="82">
        <v>1</v>
      </c>
      <c r="E31" s="83">
        <v>215000</v>
      </c>
      <c r="F31" s="83"/>
      <c r="G31" s="82"/>
      <c r="H31" s="83">
        <f t="shared" si="0"/>
        <v>215000</v>
      </c>
      <c r="I31" s="119"/>
      <c r="J31" s="116" t="s">
        <v>164</v>
      </c>
      <c r="K31" s="76" t="s">
        <v>159</v>
      </c>
    </row>
    <row r="32" spans="1:11" ht="15.75" customHeight="1">
      <c r="A32" s="15">
        <v>20</v>
      </c>
      <c r="B32" s="41" t="s">
        <v>26</v>
      </c>
      <c r="C32" s="82" t="s">
        <v>39</v>
      </c>
      <c r="D32" s="82">
        <v>1</v>
      </c>
      <c r="E32" s="83">
        <v>215000</v>
      </c>
      <c r="F32" s="83"/>
      <c r="G32" s="82"/>
      <c r="H32" s="83">
        <f t="shared" si="0"/>
        <v>215000</v>
      </c>
      <c r="I32" s="119"/>
      <c r="J32" s="116" t="s">
        <v>134</v>
      </c>
      <c r="K32" s="76" t="s">
        <v>160</v>
      </c>
    </row>
    <row r="33" spans="1:11" ht="15.75" customHeight="1">
      <c r="A33" s="15">
        <v>21</v>
      </c>
      <c r="B33" s="41" t="s">
        <v>26</v>
      </c>
      <c r="C33" s="82" t="s">
        <v>43</v>
      </c>
      <c r="D33" s="82">
        <v>1</v>
      </c>
      <c r="E33" s="83">
        <v>215000</v>
      </c>
      <c r="F33" s="83"/>
      <c r="G33" s="82"/>
      <c r="H33" s="83">
        <f t="shared" si="0"/>
        <v>215000</v>
      </c>
      <c r="I33" s="119"/>
      <c r="J33" s="116" t="s">
        <v>135</v>
      </c>
      <c r="K33" s="76" t="s">
        <v>160</v>
      </c>
    </row>
    <row r="34" spans="1:11" ht="15.75" customHeight="1">
      <c r="A34" s="15">
        <v>22</v>
      </c>
      <c r="B34" s="41" t="s">
        <v>17</v>
      </c>
      <c r="C34" s="85" t="s">
        <v>40</v>
      </c>
      <c r="D34" s="82">
        <v>1</v>
      </c>
      <c r="E34" s="83">
        <v>190000</v>
      </c>
      <c r="F34" s="83"/>
      <c r="G34" s="83"/>
      <c r="H34" s="83">
        <f t="shared" si="0"/>
        <v>190000</v>
      </c>
      <c r="I34" s="119"/>
      <c r="J34" s="116" t="s">
        <v>138</v>
      </c>
      <c r="K34" s="76" t="s">
        <v>160</v>
      </c>
    </row>
    <row r="35" spans="1:11" ht="15.75" customHeight="1">
      <c r="A35" s="15">
        <v>23</v>
      </c>
      <c r="B35" s="41" t="s">
        <v>17</v>
      </c>
      <c r="C35" s="85" t="s">
        <v>41</v>
      </c>
      <c r="D35" s="82">
        <v>1</v>
      </c>
      <c r="E35" s="83">
        <v>190000</v>
      </c>
      <c r="F35" s="83"/>
      <c r="G35" s="83"/>
      <c r="H35" s="83">
        <f t="shared" si="0"/>
        <v>190000</v>
      </c>
      <c r="I35" s="119"/>
      <c r="J35" s="116" t="s">
        <v>137</v>
      </c>
      <c r="K35" s="76" t="s">
        <v>160</v>
      </c>
    </row>
    <row r="36" spans="1:10" ht="15.75" customHeight="1">
      <c r="A36" s="144" t="s">
        <v>95</v>
      </c>
      <c r="B36" s="145"/>
      <c r="C36" s="146"/>
      <c r="D36" s="13"/>
      <c r="E36" s="19"/>
      <c r="F36" s="19"/>
      <c r="G36" s="13"/>
      <c r="H36" s="19"/>
      <c r="I36" s="120"/>
      <c r="J36" s="118"/>
    </row>
    <row r="37" spans="1:11" ht="15.75" customHeight="1">
      <c r="A37" s="15">
        <v>24</v>
      </c>
      <c r="B37" s="41" t="s">
        <v>27</v>
      </c>
      <c r="C37" s="15"/>
      <c r="D37" s="82">
        <v>1</v>
      </c>
      <c r="E37" s="83">
        <v>170000</v>
      </c>
      <c r="F37" s="83"/>
      <c r="G37" s="82"/>
      <c r="H37" s="83">
        <f t="shared" si="0"/>
        <v>170000</v>
      </c>
      <c r="I37" s="119"/>
      <c r="J37" s="118" t="s">
        <v>147</v>
      </c>
      <c r="K37" s="76" t="s">
        <v>159</v>
      </c>
    </row>
    <row r="38" spans="1:11" ht="15.75" customHeight="1">
      <c r="A38" s="15">
        <v>25</v>
      </c>
      <c r="B38" s="41" t="s">
        <v>27</v>
      </c>
      <c r="C38" s="15"/>
      <c r="D38" s="82">
        <v>1</v>
      </c>
      <c r="E38" s="83">
        <v>170000</v>
      </c>
      <c r="F38" s="83"/>
      <c r="G38" s="82"/>
      <c r="H38" s="83">
        <f t="shared" si="0"/>
        <v>170000</v>
      </c>
      <c r="I38" s="119"/>
      <c r="J38" s="118" t="s">
        <v>148</v>
      </c>
      <c r="K38" s="76" t="s">
        <v>160</v>
      </c>
    </row>
    <row r="39" spans="1:11" ht="15.75" customHeight="1">
      <c r="A39" s="15">
        <v>26</v>
      </c>
      <c r="B39" s="41" t="s">
        <v>19</v>
      </c>
      <c r="C39" s="15"/>
      <c r="D39" s="82">
        <v>1</v>
      </c>
      <c r="E39" s="83">
        <v>135000</v>
      </c>
      <c r="F39" s="83"/>
      <c r="G39" s="82"/>
      <c r="H39" s="83">
        <f t="shared" si="0"/>
        <v>135000</v>
      </c>
      <c r="I39" s="119"/>
      <c r="J39" s="118" t="s">
        <v>149</v>
      </c>
      <c r="K39" s="76" t="s">
        <v>159</v>
      </c>
    </row>
    <row r="40" spans="1:11" ht="15.75" customHeight="1">
      <c r="A40" s="15">
        <v>27</v>
      </c>
      <c r="B40" s="41" t="s">
        <v>31</v>
      </c>
      <c r="C40" s="15"/>
      <c r="D40" s="82">
        <v>1</v>
      </c>
      <c r="E40" s="83">
        <v>135000</v>
      </c>
      <c r="F40" s="83"/>
      <c r="G40" s="82"/>
      <c r="H40" s="83">
        <f t="shared" si="0"/>
        <v>135000</v>
      </c>
      <c r="I40" s="119"/>
      <c r="J40" s="118" t="s">
        <v>150</v>
      </c>
      <c r="K40" s="76" t="s">
        <v>160</v>
      </c>
    </row>
    <row r="41" spans="1:11" ht="15.75" customHeight="1">
      <c r="A41" s="15">
        <v>28</v>
      </c>
      <c r="B41" s="41" t="s">
        <v>31</v>
      </c>
      <c r="C41" s="15"/>
      <c r="D41" s="82">
        <v>1</v>
      </c>
      <c r="E41" s="83">
        <v>95000</v>
      </c>
      <c r="F41" s="83"/>
      <c r="G41" s="82"/>
      <c r="H41" s="83">
        <f t="shared" si="0"/>
        <v>95000</v>
      </c>
      <c r="I41" s="119"/>
      <c r="J41" s="131" t="s">
        <v>151</v>
      </c>
      <c r="K41" s="76" t="s">
        <v>160</v>
      </c>
    </row>
    <row r="42" spans="1:11" ht="15.75" customHeight="1">
      <c r="A42" s="15">
        <v>29</v>
      </c>
      <c r="B42" s="41" t="s">
        <v>31</v>
      </c>
      <c r="C42" s="15"/>
      <c r="D42" s="82">
        <v>1</v>
      </c>
      <c r="E42" s="83">
        <v>95000</v>
      </c>
      <c r="F42" s="83"/>
      <c r="G42" s="82"/>
      <c r="H42" s="83">
        <f t="shared" si="0"/>
        <v>95000</v>
      </c>
      <c r="I42" s="119"/>
      <c r="J42" s="131" t="s">
        <v>152</v>
      </c>
      <c r="K42" s="76" t="s">
        <v>160</v>
      </c>
    </row>
    <row r="43" spans="1:10" s="21" customFormat="1" ht="16.5" customHeight="1">
      <c r="A43" s="13"/>
      <c r="B43" s="88" t="s">
        <v>96</v>
      </c>
      <c r="C43" s="13"/>
      <c r="D43" s="86">
        <f>SUM(D8:D42)</f>
        <v>29</v>
      </c>
      <c r="E43" s="87">
        <f>SUM(E8:E42)</f>
        <v>6165000</v>
      </c>
      <c r="F43" s="83"/>
      <c r="G43" s="86">
        <f>SUM(G17:G42)</f>
        <v>134150</v>
      </c>
      <c r="H43" s="122">
        <f>SUM(H8:H42)</f>
        <v>6299150</v>
      </c>
      <c r="I43" s="121" t="s">
        <v>157</v>
      </c>
      <c r="J43" s="118"/>
    </row>
    <row r="46" ht="13.5">
      <c r="J46" s="21"/>
    </row>
  </sheetData>
  <sheetProtection/>
  <autoFilter ref="A6:N43"/>
  <mergeCells count="10">
    <mergeCell ref="E1:J1"/>
    <mergeCell ref="E2:J2"/>
    <mergeCell ref="A3:J3"/>
    <mergeCell ref="A18:C18"/>
    <mergeCell ref="A28:C28"/>
    <mergeCell ref="A36:C36"/>
    <mergeCell ref="A7:C7"/>
    <mergeCell ref="A11:C11"/>
    <mergeCell ref="A13:C13"/>
    <mergeCell ref="A16:C16"/>
  </mergeCells>
  <printOptions/>
  <pageMargins left="0.45" right="0" top="0.5" bottom="0.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7">
      <selection activeCell="A1" sqref="A1:IV16384"/>
    </sheetView>
  </sheetViews>
  <sheetFormatPr defaultColWidth="9.00390625" defaultRowHeight="12.75"/>
  <cols>
    <col min="1" max="1" width="4.25390625" style="78" customWidth="1"/>
    <col min="2" max="2" width="25.25390625" style="73" customWidth="1"/>
    <col min="3" max="3" width="10.125" style="44" customWidth="1"/>
    <col min="4" max="4" width="10.75390625" style="44" customWidth="1"/>
    <col min="5" max="5" width="11.00390625" style="44" customWidth="1"/>
    <col min="6" max="6" width="9.125" style="44" customWidth="1"/>
    <col min="7" max="7" width="10.00390625" style="44" customWidth="1"/>
    <col min="8" max="8" width="10.875" style="44" customWidth="1"/>
    <col min="9" max="9" width="36.00390625" style="92" customWidth="1"/>
    <col min="10" max="10" width="9.125" style="75" customWidth="1"/>
    <col min="11" max="11" width="9.125" style="73" customWidth="1"/>
    <col min="12" max="12" width="11.75390625" style="73" hidden="1" customWidth="1"/>
    <col min="13" max="21" width="9.125" style="73" hidden="1" customWidth="1"/>
    <col min="22" max="22" width="9.125" style="73" customWidth="1"/>
    <col min="23" max="16384" width="9.125" style="73" customWidth="1"/>
  </cols>
  <sheetData>
    <row r="1" spans="1:10" s="48" customFormat="1" ht="63.75" customHeight="1">
      <c r="A1" s="42"/>
      <c r="B1" s="34"/>
      <c r="C1" s="47"/>
      <c r="D1" s="44"/>
      <c r="E1" s="154" t="s">
        <v>153</v>
      </c>
      <c r="F1" s="155"/>
      <c r="G1" s="155"/>
      <c r="H1" s="155"/>
      <c r="I1" s="92"/>
      <c r="J1" s="75"/>
    </row>
    <row r="2" spans="1:9" s="44" customFormat="1" ht="35.25" customHeight="1">
      <c r="A2" s="156" t="s">
        <v>97</v>
      </c>
      <c r="B2" s="157"/>
      <c r="C2" s="157"/>
      <c r="D2" s="157"/>
      <c r="E2" s="157"/>
      <c r="F2" s="157"/>
      <c r="G2" s="157"/>
      <c r="H2" s="157"/>
      <c r="I2" s="92"/>
    </row>
    <row r="3" spans="2:10" s="48" customFormat="1" ht="20.25" customHeight="1">
      <c r="B3" s="80" t="s">
        <v>124</v>
      </c>
      <c r="C3" s="79">
        <f>D42</f>
        <v>29</v>
      </c>
      <c r="D3" s="44"/>
      <c r="E3" s="32"/>
      <c r="F3" s="16"/>
      <c r="G3" s="16"/>
      <c r="H3" s="16"/>
      <c r="I3" s="92"/>
      <c r="J3" s="75"/>
    </row>
    <row r="4" spans="1:9" ht="45.75" customHeight="1">
      <c r="A4" s="37" t="s">
        <v>13</v>
      </c>
      <c r="B4" s="30" t="s">
        <v>23</v>
      </c>
      <c r="C4" s="31" t="s">
        <v>85</v>
      </c>
      <c r="D4" s="31" t="s">
        <v>86</v>
      </c>
      <c r="E4" s="31" t="s">
        <v>87</v>
      </c>
      <c r="F4" s="31" t="s">
        <v>90</v>
      </c>
      <c r="G4" s="31" t="s">
        <v>89</v>
      </c>
      <c r="H4" s="31" t="s">
        <v>88</v>
      </c>
      <c r="I4" s="94"/>
    </row>
    <row r="5" spans="1:9" ht="15.75" customHeight="1">
      <c r="A5" s="37">
        <v>1</v>
      </c>
      <c r="B5" s="35">
        <v>2</v>
      </c>
      <c r="C5" s="45">
        <v>3</v>
      </c>
      <c r="D5" s="45">
        <v>4</v>
      </c>
      <c r="E5" s="45">
        <v>5</v>
      </c>
      <c r="F5" s="45">
        <v>6</v>
      </c>
      <c r="G5" s="30">
        <v>7</v>
      </c>
      <c r="H5" s="30">
        <v>8</v>
      </c>
      <c r="I5" s="94"/>
    </row>
    <row r="6" spans="1:9" ht="15.75" customHeight="1">
      <c r="A6" s="161" t="s">
        <v>81</v>
      </c>
      <c r="B6" s="162"/>
      <c r="C6" s="163"/>
      <c r="D6" s="30"/>
      <c r="E6" s="30"/>
      <c r="F6" s="15"/>
      <c r="G6" s="36"/>
      <c r="H6" s="15"/>
      <c r="I6" s="94"/>
    </row>
    <row r="7" spans="1:15" ht="15.75" customHeight="1" thickBot="1">
      <c r="A7" s="15">
        <v>1</v>
      </c>
      <c r="B7" s="33" t="s">
        <v>14</v>
      </c>
      <c r="C7" s="46"/>
      <c r="D7" s="81">
        <v>1</v>
      </c>
      <c r="E7" s="81">
        <v>400000</v>
      </c>
      <c r="F7" s="81"/>
      <c r="G7" s="82"/>
      <c r="H7" s="83">
        <f>E7+G7</f>
        <v>400000</v>
      </c>
      <c r="I7" s="94" t="s">
        <v>141</v>
      </c>
      <c r="L7" s="96">
        <v>400000</v>
      </c>
      <c r="O7" s="96">
        <v>400000</v>
      </c>
    </row>
    <row r="8" spans="1:15" ht="15.75" customHeight="1" thickBot="1">
      <c r="A8" s="15">
        <v>2</v>
      </c>
      <c r="B8" s="33" t="s">
        <v>15</v>
      </c>
      <c r="C8" s="15"/>
      <c r="D8" s="83">
        <v>1</v>
      </c>
      <c r="E8" s="83">
        <v>270000</v>
      </c>
      <c r="F8" s="83"/>
      <c r="G8" s="82"/>
      <c r="H8" s="83">
        <f aca="true" t="shared" si="0" ref="H8:H41">E8+G8</f>
        <v>270000</v>
      </c>
      <c r="I8" s="94" t="s">
        <v>142</v>
      </c>
      <c r="L8" s="96">
        <v>270000</v>
      </c>
      <c r="O8" s="96">
        <v>270000</v>
      </c>
    </row>
    <row r="9" spans="1:15" ht="15.75" customHeight="1" thickBot="1">
      <c r="A9" s="91">
        <v>3</v>
      </c>
      <c r="B9" s="33" t="s">
        <v>15</v>
      </c>
      <c r="C9" s="15"/>
      <c r="D9" s="83">
        <v>1</v>
      </c>
      <c r="E9" s="83">
        <v>250000</v>
      </c>
      <c r="F9" s="83"/>
      <c r="G9" s="82"/>
      <c r="H9" s="83">
        <v>250000</v>
      </c>
      <c r="I9" s="93" t="s">
        <v>145</v>
      </c>
      <c r="L9" s="96">
        <v>250000</v>
      </c>
      <c r="O9" s="96">
        <v>250000</v>
      </c>
    </row>
    <row r="10" spans="1:15" ht="15.75" customHeight="1" thickBot="1">
      <c r="A10" s="161" t="s">
        <v>82</v>
      </c>
      <c r="B10" s="162"/>
      <c r="C10" s="163"/>
      <c r="D10" s="82"/>
      <c r="E10" s="82"/>
      <c r="F10" s="82"/>
      <c r="G10" s="82"/>
      <c r="H10" s="83"/>
      <c r="I10" s="94"/>
      <c r="L10" s="97">
        <v>0</v>
      </c>
      <c r="O10" s="97">
        <v>0</v>
      </c>
    </row>
    <row r="11" spans="1:15" s="76" customFormat="1" ht="15.75" customHeight="1" thickBot="1">
      <c r="A11" s="15">
        <v>4</v>
      </c>
      <c r="B11" s="33" t="s">
        <v>29</v>
      </c>
      <c r="C11" s="15"/>
      <c r="D11" s="83">
        <v>1</v>
      </c>
      <c r="E11" s="83">
        <v>225000</v>
      </c>
      <c r="F11" s="83"/>
      <c r="G11" s="82"/>
      <c r="H11" s="83">
        <f t="shared" si="0"/>
        <v>225000</v>
      </c>
      <c r="I11" s="18" t="s">
        <v>129</v>
      </c>
      <c r="J11" s="89"/>
      <c r="L11" s="100">
        <v>240000</v>
      </c>
      <c r="N11" s="76">
        <v>15000</v>
      </c>
      <c r="O11" s="100">
        <v>225000</v>
      </c>
    </row>
    <row r="12" spans="1:15" ht="15.75" customHeight="1" thickBot="1">
      <c r="A12" s="161" t="s">
        <v>83</v>
      </c>
      <c r="B12" s="151"/>
      <c r="C12" s="162"/>
      <c r="D12" s="84"/>
      <c r="E12" s="82"/>
      <c r="F12" s="82"/>
      <c r="G12" s="82"/>
      <c r="H12" s="83"/>
      <c r="I12" s="94"/>
      <c r="L12" s="97">
        <v>0</v>
      </c>
      <c r="O12" s="97">
        <v>0</v>
      </c>
    </row>
    <row r="13" spans="1:15" ht="15.75" customHeight="1" thickBot="1">
      <c r="A13" s="43">
        <v>5</v>
      </c>
      <c r="B13" s="33" t="s">
        <v>30</v>
      </c>
      <c r="C13" s="74"/>
      <c r="D13" s="84">
        <v>1</v>
      </c>
      <c r="E13" s="83">
        <v>250000</v>
      </c>
      <c r="F13" s="82"/>
      <c r="G13" s="82"/>
      <c r="H13" s="83">
        <f t="shared" si="0"/>
        <v>250000</v>
      </c>
      <c r="I13" s="94" t="s">
        <v>143</v>
      </c>
      <c r="L13" s="96">
        <v>250000</v>
      </c>
      <c r="O13" s="96">
        <v>250000</v>
      </c>
    </row>
    <row r="14" spans="1:15" ht="15.75" customHeight="1" thickBot="1">
      <c r="A14" s="15">
        <v>6</v>
      </c>
      <c r="B14" s="33" t="s">
        <v>30</v>
      </c>
      <c r="C14" s="15"/>
      <c r="D14" s="83">
        <v>1</v>
      </c>
      <c r="E14" s="83">
        <v>250000</v>
      </c>
      <c r="F14" s="83"/>
      <c r="G14" s="82"/>
      <c r="H14" s="83">
        <f t="shared" si="0"/>
        <v>250000</v>
      </c>
      <c r="I14" s="94" t="s">
        <v>144</v>
      </c>
      <c r="L14" s="96">
        <v>250000</v>
      </c>
      <c r="O14" s="96">
        <v>250000</v>
      </c>
    </row>
    <row r="15" spans="1:15" ht="15.75" customHeight="1" thickBot="1">
      <c r="A15" s="164" t="s">
        <v>84</v>
      </c>
      <c r="B15" s="165"/>
      <c r="C15" s="166"/>
      <c r="D15" s="83"/>
      <c r="E15" s="82"/>
      <c r="F15" s="83"/>
      <c r="G15" s="82"/>
      <c r="H15" s="83"/>
      <c r="I15" s="94"/>
      <c r="L15" s="97">
        <v>0</v>
      </c>
      <c r="O15" s="97">
        <v>0</v>
      </c>
    </row>
    <row r="16" spans="1:15" s="75" customFormat="1" ht="15.75" customHeight="1" thickBot="1">
      <c r="A16" s="15">
        <v>7</v>
      </c>
      <c r="B16" s="38" t="s">
        <v>16</v>
      </c>
      <c r="C16" s="82" t="s">
        <v>12</v>
      </c>
      <c r="D16" s="82">
        <v>1</v>
      </c>
      <c r="E16" s="83">
        <v>300000</v>
      </c>
      <c r="F16" s="83"/>
      <c r="G16" s="82">
        <f>E16*3/100+E16*7/100</f>
        <v>30000</v>
      </c>
      <c r="H16" s="83">
        <f t="shared" si="0"/>
        <v>330000</v>
      </c>
      <c r="I16" s="93" t="s">
        <v>126</v>
      </c>
      <c r="L16" s="96">
        <v>300000</v>
      </c>
      <c r="N16" s="82">
        <f>L16*3/100+L16*7/100</f>
        <v>30000</v>
      </c>
      <c r="O16" s="96">
        <v>300000</v>
      </c>
    </row>
    <row r="17" spans="1:15" ht="42.75" customHeight="1">
      <c r="A17" s="141" t="s">
        <v>32</v>
      </c>
      <c r="B17" s="153"/>
      <c r="C17" s="153"/>
      <c r="D17" s="12"/>
      <c r="E17" s="19"/>
      <c r="F17" s="19"/>
      <c r="G17" s="13"/>
      <c r="H17" s="19"/>
      <c r="I17" s="94"/>
      <c r="L17" s="73">
        <v>0</v>
      </c>
      <c r="N17" s="13"/>
      <c r="O17" s="73">
        <v>0</v>
      </c>
    </row>
    <row r="18" spans="1:15" ht="15.75" customHeight="1" thickBot="1">
      <c r="A18" s="15">
        <v>8</v>
      </c>
      <c r="B18" s="39" t="s">
        <v>24</v>
      </c>
      <c r="C18" s="82" t="s">
        <v>42</v>
      </c>
      <c r="D18" s="82">
        <v>1</v>
      </c>
      <c r="E18" s="83">
        <v>270000</v>
      </c>
      <c r="F18" s="83"/>
      <c r="G18" s="82"/>
      <c r="H18" s="83">
        <f t="shared" si="0"/>
        <v>270000</v>
      </c>
      <c r="I18" s="93" t="s">
        <v>127</v>
      </c>
      <c r="L18" s="96">
        <v>270000</v>
      </c>
      <c r="N18" s="82"/>
      <c r="O18" s="96">
        <v>270000</v>
      </c>
    </row>
    <row r="19" spans="1:15" ht="15.75" customHeight="1" thickBot="1">
      <c r="A19" s="15">
        <v>9</v>
      </c>
      <c r="B19" s="39" t="s">
        <v>91</v>
      </c>
      <c r="C19" s="82" t="s">
        <v>34</v>
      </c>
      <c r="D19" s="82">
        <v>1</v>
      </c>
      <c r="E19" s="83">
        <v>225000</v>
      </c>
      <c r="F19" s="83"/>
      <c r="G19" s="82">
        <f>E19*7/100</f>
        <v>15750</v>
      </c>
      <c r="H19" s="83">
        <f t="shared" si="0"/>
        <v>240750</v>
      </c>
      <c r="I19" s="94" t="s">
        <v>128</v>
      </c>
      <c r="L19" s="96">
        <v>225000</v>
      </c>
      <c r="N19" s="82">
        <f>L19*7/100</f>
        <v>15750</v>
      </c>
      <c r="O19" s="96">
        <v>225000</v>
      </c>
    </row>
    <row r="20" spans="1:15" ht="15.75" customHeight="1" thickBot="1">
      <c r="A20" s="15">
        <v>10</v>
      </c>
      <c r="B20" s="39" t="s">
        <v>91</v>
      </c>
      <c r="C20" s="82" t="s">
        <v>35</v>
      </c>
      <c r="D20" s="82">
        <v>1</v>
      </c>
      <c r="E20" s="83">
        <v>225000</v>
      </c>
      <c r="F20" s="83"/>
      <c r="G20" s="82">
        <f>E20*7/100</f>
        <v>15750</v>
      </c>
      <c r="H20" s="83">
        <f t="shared" si="0"/>
        <v>240750</v>
      </c>
      <c r="I20" s="94" t="s">
        <v>130</v>
      </c>
      <c r="L20" s="96">
        <v>225000</v>
      </c>
      <c r="N20" s="82">
        <f>L20*7/100</f>
        <v>15750</v>
      </c>
      <c r="O20" s="96">
        <v>225000</v>
      </c>
    </row>
    <row r="21" spans="1:15" ht="15.75" customHeight="1" thickBot="1">
      <c r="A21" s="15">
        <v>11</v>
      </c>
      <c r="B21" s="39" t="s">
        <v>92</v>
      </c>
      <c r="C21" s="82" t="s">
        <v>22</v>
      </c>
      <c r="D21" s="82">
        <v>1</v>
      </c>
      <c r="E21" s="83">
        <v>200000</v>
      </c>
      <c r="F21" s="83"/>
      <c r="G21" s="82">
        <f>E21*7/100</f>
        <v>14000</v>
      </c>
      <c r="H21" s="83">
        <f t="shared" si="0"/>
        <v>214000</v>
      </c>
      <c r="I21" s="93" t="s">
        <v>133</v>
      </c>
      <c r="L21" s="96">
        <v>200000</v>
      </c>
      <c r="N21" s="82">
        <f>L21*7/100</f>
        <v>14000</v>
      </c>
      <c r="O21" s="96">
        <v>200000</v>
      </c>
    </row>
    <row r="22" spans="1:15" ht="15.75" customHeight="1" thickBot="1">
      <c r="A22" s="15">
        <v>12</v>
      </c>
      <c r="B22" s="39" t="s">
        <v>92</v>
      </c>
      <c r="C22" s="82" t="s">
        <v>25</v>
      </c>
      <c r="D22" s="82">
        <v>1</v>
      </c>
      <c r="E22" s="83">
        <v>200000</v>
      </c>
      <c r="F22" s="83"/>
      <c r="G22" s="82"/>
      <c r="H22" s="83">
        <f t="shared" si="0"/>
        <v>200000</v>
      </c>
      <c r="I22" s="93" t="s">
        <v>145</v>
      </c>
      <c r="L22" s="96">
        <v>200000</v>
      </c>
      <c r="N22" s="82"/>
      <c r="O22" s="96">
        <v>200000</v>
      </c>
    </row>
    <row r="23" spans="1:15" ht="15.75" customHeight="1" thickBot="1">
      <c r="A23" s="15">
        <v>13</v>
      </c>
      <c r="B23" s="40" t="s">
        <v>93</v>
      </c>
      <c r="C23" s="85" t="s">
        <v>20</v>
      </c>
      <c r="D23" s="82">
        <v>1</v>
      </c>
      <c r="E23" s="83">
        <v>180000</v>
      </c>
      <c r="F23" s="83"/>
      <c r="G23" s="82">
        <v>18000</v>
      </c>
      <c r="H23" s="83">
        <f t="shared" si="0"/>
        <v>198000</v>
      </c>
      <c r="I23" s="93" t="s">
        <v>136</v>
      </c>
      <c r="L23" s="96">
        <v>180000</v>
      </c>
      <c r="N23" s="82">
        <f>L23*3/100+L23*7/100</f>
        <v>18000</v>
      </c>
      <c r="O23" s="96">
        <v>180000</v>
      </c>
    </row>
    <row r="24" spans="1:15" ht="15.75" customHeight="1" thickBot="1">
      <c r="A24" s="15">
        <v>14</v>
      </c>
      <c r="B24" s="40" t="s">
        <v>93</v>
      </c>
      <c r="C24" s="85" t="s">
        <v>125</v>
      </c>
      <c r="D24" s="82">
        <v>1</v>
      </c>
      <c r="E24" s="83">
        <v>180000</v>
      </c>
      <c r="F24" s="83"/>
      <c r="G24" s="82"/>
      <c r="H24" s="83">
        <f>E24+G24</f>
        <v>180000</v>
      </c>
      <c r="I24" s="93" t="s">
        <v>145</v>
      </c>
      <c r="L24" s="96">
        <v>180000</v>
      </c>
      <c r="N24" s="82"/>
      <c r="O24" s="96">
        <v>180000</v>
      </c>
    </row>
    <row r="25" spans="1:15" ht="15.75" customHeight="1" thickBot="1">
      <c r="A25" s="15">
        <v>15</v>
      </c>
      <c r="B25" s="39" t="s">
        <v>94</v>
      </c>
      <c r="C25" s="82" t="s">
        <v>21</v>
      </c>
      <c r="D25" s="82">
        <v>1</v>
      </c>
      <c r="E25" s="83">
        <v>160000</v>
      </c>
      <c r="F25" s="83"/>
      <c r="G25" s="82">
        <f>E25*3/100+E25*7/100</f>
        <v>16000</v>
      </c>
      <c r="H25" s="83">
        <f t="shared" si="0"/>
        <v>176000</v>
      </c>
      <c r="I25" s="93" t="s">
        <v>140</v>
      </c>
      <c r="L25" s="96">
        <v>160000</v>
      </c>
      <c r="N25" s="82">
        <f>L25*3/100+L25*7/100</f>
        <v>16000</v>
      </c>
      <c r="O25" s="96">
        <v>160000</v>
      </c>
    </row>
    <row r="26" spans="1:15" ht="15.75" customHeight="1" thickBot="1">
      <c r="A26" s="15">
        <v>16</v>
      </c>
      <c r="B26" s="39" t="s">
        <v>94</v>
      </c>
      <c r="C26" s="82" t="s">
        <v>33</v>
      </c>
      <c r="D26" s="82">
        <v>1</v>
      </c>
      <c r="E26" s="83">
        <v>160000</v>
      </c>
      <c r="F26" s="83"/>
      <c r="G26" s="82">
        <f>E26*10/100</f>
        <v>16000</v>
      </c>
      <c r="H26" s="83">
        <f t="shared" si="0"/>
        <v>176000</v>
      </c>
      <c r="I26" s="93" t="s">
        <v>139</v>
      </c>
      <c r="L26" s="96">
        <v>160000</v>
      </c>
      <c r="N26" s="82">
        <f>L26*10/100</f>
        <v>16000</v>
      </c>
      <c r="O26" s="96">
        <v>160000</v>
      </c>
    </row>
    <row r="27" spans="1:15" ht="28.5" customHeight="1" thickBot="1">
      <c r="A27" s="141" t="s">
        <v>44</v>
      </c>
      <c r="B27" s="158"/>
      <c r="C27" s="158"/>
      <c r="D27" s="13"/>
      <c r="E27" s="19"/>
      <c r="F27" s="19"/>
      <c r="G27" s="13"/>
      <c r="H27" s="19"/>
      <c r="I27" s="94"/>
      <c r="L27" s="98">
        <v>0</v>
      </c>
      <c r="O27" s="98">
        <v>0</v>
      </c>
    </row>
    <row r="28" spans="1:15" ht="15.75" customHeight="1" thickBot="1">
      <c r="A28" s="15">
        <v>17</v>
      </c>
      <c r="B28" s="41" t="s">
        <v>28</v>
      </c>
      <c r="C28" s="82" t="s">
        <v>36</v>
      </c>
      <c r="D28" s="82">
        <v>1</v>
      </c>
      <c r="E28" s="83">
        <v>225000</v>
      </c>
      <c r="F28" s="83"/>
      <c r="G28" s="82"/>
      <c r="H28" s="83">
        <f t="shared" si="0"/>
        <v>225000</v>
      </c>
      <c r="I28" s="93" t="s">
        <v>146</v>
      </c>
      <c r="L28" s="96">
        <v>225000</v>
      </c>
      <c r="O28" s="96">
        <v>225000</v>
      </c>
    </row>
    <row r="29" spans="1:15" ht="15.75" customHeight="1" thickBot="1">
      <c r="A29" s="15">
        <v>18</v>
      </c>
      <c r="B29" s="41" t="s">
        <v>28</v>
      </c>
      <c r="C29" s="82" t="s">
        <v>37</v>
      </c>
      <c r="D29" s="82">
        <v>1</v>
      </c>
      <c r="E29" s="83">
        <v>225000</v>
      </c>
      <c r="F29" s="83"/>
      <c r="G29" s="82"/>
      <c r="H29" s="83">
        <f t="shared" si="0"/>
        <v>225000</v>
      </c>
      <c r="I29" s="93" t="s">
        <v>132</v>
      </c>
      <c r="L29" s="96">
        <v>225000</v>
      </c>
      <c r="O29" s="96">
        <v>225000</v>
      </c>
    </row>
    <row r="30" spans="1:15" ht="15.75" customHeight="1" thickBot="1">
      <c r="A30" s="15">
        <v>19</v>
      </c>
      <c r="B30" s="41" t="s">
        <v>26</v>
      </c>
      <c r="C30" s="82" t="s">
        <v>38</v>
      </c>
      <c r="D30" s="82">
        <v>1</v>
      </c>
      <c r="E30" s="83">
        <v>200000</v>
      </c>
      <c r="F30" s="83"/>
      <c r="G30" s="82"/>
      <c r="H30" s="83">
        <f t="shared" si="0"/>
        <v>200000</v>
      </c>
      <c r="I30" s="93" t="s">
        <v>131</v>
      </c>
      <c r="L30" s="99">
        <v>200000</v>
      </c>
      <c r="O30" s="99">
        <v>200000</v>
      </c>
    </row>
    <row r="31" spans="1:15" ht="15.75" customHeight="1" thickBot="1">
      <c r="A31" s="15">
        <v>20</v>
      </c>
      <c r="B31" s="41" t="s">
        <v>26</v>
      </c>
      <c r="C31" s="82" t="s">
        <v>39</v>
      </c>
      <c r="D31" s="82">
        <v>1</v>
      </c>
      <c r="E31" s="83">
        <v>200000</v>
      </c>
      <c r="F31" s="83"/>
      <c r="G31" s="82"/>
      <c r="H31" s="83">
        <f t="shared" si="0"/>
        <v>200000</v>
      </c>
      <c r="I31" s="93" t="s">
        <v>134</v>
      </c>
      <c r="L31" s="99">
        <v>200000</v>
      </c>
      <c r="O31" s="99">
        <v>200000</v>
      </c>
    </row>
    <row r="32" spans="1:15" ht="15.75" customHeight="1" thickBot="1">
      <c r="A32" s="15">
        <v>21</v>
      </c>
      <c r="B32" s="41" t="s">
        <v>26</v>
      </c>
      <c r="C32" s="82" t="s">
        <v>43</v>
      </c>
      <c r="D32" s="82">
        <v>1</v>
      </c>
      <c r="E32" s="83">
        <v>200000</v>
      </c>
      <c r="F32" s="83"/>
      <c r="G32" s="82"/>
      <c r="H32" s="83">
        <f t="shared" si="0"/>
        <v>200000</v>
      </c>
      <c r="I32" s="93" t="s">
        <v>135</v>
      </c>
      <c r="L32" s="96">
        <v>200000</v>
      </c>
      <c r="O32" s="96">
        <v>200000</v>
      </c>
    </row>
    <row r="33" spans="1:15" ht="15.75" customHeight="1" thickBot="1">
      <c r="A33" s="15">
        <v>22</v>
      </c>
      <c r="B33" s="41" t="s">
        <v>17</v>
      </c>
      <c r="C33" s="85" t="s">
        <v>40</v>
      </c>
      <c r="D33" s="82">
        <v>1</v>
      </c>
      <c r="E33" s="83">
        <v>180000</v>
      </c>
      <c r="F33" s="83"/>
      <c r="G33" s="83"/>
      <c r="H33" s="83">
        <f t="shared" si="0"/>
        <v>180000</v>
      </c>
      <c r="I33" s="93" t="s">
        <v>138</v>
      </c>
      <c r="L33" s="96">
        <v>180000</v>
      </c>
      <c r="O33" s="96">
        <v>180000</v>
      </c>
    </row>
    <row r="34" spans="1:15" ht="15.75" customHeight="1" thickBot="1">
      <c r="A34" s="15">
        <v>23</v>
      </c>
      <c r="B34" s="41" t="s">
        <v>17</v>
      </c>
      <c r="C34" s="85" t="s">
        <v>41</v>
      </c>
      <c r="D34" s="82">
        <v>1</v>
      </c>
      <c r="E34" s="83">
        <v>180000</v>
      </c>
      <c r="F34" s="83"/>
      <c r="G34" s="83"/>
      <c r="H34" s="83">
        <f t="shared" si="0"/>
        <v>180000</v>
      </c>
      <c r="I34" s="93" t="s">
        <v>137</v>
      </c>
      <c r="L34" s="96">
        <v>180000</v>
      </c>
      <c r="O34" s="96">
        <v>180000</v>
      </c>
    </row>
    <row r="35" spans="1:15" ht="15.75" customHeight="1">
      <c r="A35" s="144" t="s">
        <v>95</v>
      </c>
      <c r="B35" s="159"/>
      <c r="C35" s="160"/>
      <c r="D35" s="13"/>
      <c r="E35" s="19"/>
      <c r="F35" s="19"/>
      <c r="G35" s="13"/>
      <c r="H35" s="19"/>
      <c r="I35" s="94"/>
      <c r="L35" s="73">
        <v>0</v>
      </c>
      <c r="O35" s="73">
        <v>0</v>
      </c>
    </row>
    <row r="36" spans="1:15" ht="15.75" customHeight="1" thickBot="1">
      <c r="A36" s="15">
        <v>24</v>
      </c>
      <c r="B36" s="41" t="s">
        <v>27</v>
      </c>
      <c r="C36" s="15"/>
      <c r="D36" s="82">
        <v>1</v>
      </c>
      <c r="E36" s="83">
        <v>160000</v>
      </c>
      <c r="F36" s="83"/>
      <c r="G36" s="82"/>
      <c r="H36" s="83">
        <f t="shared" si="0"/>
        <v>160000</v>
      </c>
      <c r="I36" s="94" t="s">
        <v>147</v>
      </c>
      <c r="L36" s="96">
        <v>160000</v>
      </c>
      <c r="O36" s="96">
        <v>160000</v>
      </c>
    </row>
    <row r="37" spans="1:15" ht="15.75" customHeight="1" thickBot="1">
      <c r="A37" s="15">
        <v>25</v>
      </c>
      <c r="B37" s="41" t="s">
        <v>27</v>
      </c>
      <c r="C37" s="15"/>
      <c r="D37" s="82">
        <v>1</v>
      </c>
      <c r="E37" s="83">
        <v>160000</v>
      </c>
      <c r="F37" s="83"/>
      <c r="G37" s="82"/>
      <c r="H37" s="83">
        <f t="shared" si="0"/>
        <v>160000</v>
      </c>
      <c r="I37" s="94" t="s">
        <v>148</v>
      </c>
      <c r="L37" s="96">
        <v>160000</v>
      </c>
      <c r="O37" s="96">
        <v>160000</v>
      </c>
    </row>
    <row r="38" spans="1:15" ht="15.75" customHeight="1" thickBot="1">
      <c r="A38" s="15">
        <v>26</v>
      </c>
      <c r="B38" s="41" t="s">
        <v>19</v>
      </c>
      <c r="C38" s="15"/>
      <c r="D38" s="82">
        <v>1</v>
      </c>
      <c r="E38" s="83">
        <v>125000</v>
      </c>
      <c r="F38" s="83"/>
      <c r="G38" s="82"/>
      <c r="H38" s="83">
        <f t="shared" si="0"/>
        <v>125000</v>
      </c>
      <c r="I38" s="94" t="s">
        <v>149</v>
      </c>
      <c r="L38" s="96">
        <v>125000</v>
      </c>
      <c r="O38" s="96">
        <v>125000</v>
      </c>
    </row>
    <row r="39" spans="1:15" s="76" customFormat="1" ht="15.75" customHeight="1" thickBot="1">
      <c r="A39" s="15">
        <v>27</v>
      </c>
      <c r="B39" s="41" t="s">
        <v>31</v>
      </c>
      <c r="C39" s="15"/>
      <c r="D39" s="82">
        <v>1</v>
      </c>
      <c r="E39" s="83">
        <v>125000</v>
      </c>
      <c r="F39" s="83"/>
      <c r="G39" s="82"/>
      <c r="H39" s="83">
        <f t="shared" si="0"/>
        <v>125000</v>
      </c>
      <c r="I39" s="24" t="s">
        <v>150</v>
      </c>
      <c r="J39" s="89"/>
      <c r="L39" s="96">
        <v>125000</v>
      </c>
      <c r="O39" s="96">
        <v>125000</v>
      </c>
    </row>
    <row r="40" spans="1:15" ht="15.75" customHeight="1" thickBot="1">
      <c r="A40" s="15">
        <v>28</v>
      </c>
      <c r="B40" s="41" t="s">
        <v>31</v>
      </c>
      <c r="C40" s="15"/>
      <c r="D40" s="82">
        <v>1</v>
      </c>
      <c r="E40" s="83">
        <v>93000</v>
      </c>
      <c r="F40" s="83"/>
      <c r="G40" s="82"/>
      <c r="H40" s="83">
        <f t="shared" si="0"/>
        <v>93000</v>
      </c>
      <c r="I40" s="106" t="s">
        <v>151</v>
      </c>
      <c r="L40" s="96">
        <v>90000</v>
      </c>
      <c r="O40" s="96">
        <v>90000</v>
      </c>
    </row>
    <row r="41" spans="1:15" ht="15.75" customHeight="1" thickBot="1">
      <c r="A41" s="15">
        <v>29</v>
      </c>
      <c r="B41" s="41" t="s">
        <v>31</v>
      </c>
      <c r="C41" s="15"/>
      <c r="D41" s="82">
        <v>1</v>
      </c>
      <c r="E41" s="83">
        <v>93000</v>
      </c>
      <c r="F41" s="83"/>
      <c r="G41" s="82"/>
      <c r="H41" s="83">
        <f t="shared" si="0"/>
        <v>93000</v>
      </c>
      <c r="I41" s="106" t="s">
        <v>152</v>
      </c>
      <c r="L41" s="96">
        <v>90000</v>
      </c>
      <c r="O41" s="96">
        <v>90000</v>
      </c>
    </row>
    <row r="42" spans="1:15" s="77" customFormat="1" ht="16.5" customHeight="1">
      <c r="A42" s="13"/>
      <c r="B42" s="88" t="s">
        <v>96</v>
      </c>
      <c r="C42" s="13"/>
      <c r="D42" s="86">
        <f>SUM(D7:D41)</f>
        <v>29</v>
      </c>
      <c r="E42" s="87">
        <f>SUM(E7:E41)</f>
        <v>5911000</v>
      </c>
      <c r="F42" s="83"/>
      <c r="G42" s="86">
        <f>SUM(G16:G41)</f>
        <v>125500</v>
      </c>
      <c r="H42" s="87">
        <f>SUM(H7:H41)</f>
        <v>6036500</v>
      </c>
      <c r="I42" s="94"/>
      <c r="J42" s="90"/>
      <c r="L42" s="77">
        <f>SUM(L7:L41)</f>
        <v>5920000</v>
      </c>
      <c r="N42" s="77">
        <f>SUM(N16:N41)</f>
        <v>125500</v>
      </c>
      <c r="O42" s="77">
        <f>SUM(L42:N42)</f>
        <v>6045500</v>
      </c>
    </row>
    <row r="45" ht="13.5">
      <c r="I45" s="95"/>
    </row>
  </sheetData>
  <sheetProtection/>
  <autoFilter ref="A5:H42"/>
  <mergeCells count="9">
    <mergeCell ref="A17:C17"/>
    <mergeCell ref="E1:H1"/>
    <mergeCell ref="A2:H2"/>
    <mergeCell ref="A27:C27"/>
    <mergeCell ref="A35:C35"/>
    <mergeCell ref="A6:C6"/>
    <mergeCell ref="A10:C10"/>
    <mergeCell ref="A12:C12"/>
    <mergeCell ref="A15:C15"/>
  </mergeCells>
  <printOptions/>
  <pageMargins left="0.7" right="0.45" top="0.35" bottom="0.1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N24"/>
  <sheetViews>
    <sheetView zoomScalePageLayoutView="0" workbookViewId="0" topLeftCell="A8">
      <selection activeCell="J21" sqref="J21"/>
    </sheetView>
  </sheetViews>
  <sheetFormatPr defaultColWidth="9.00390625" defaultRowHeight="18" customHeight="1"/>
  <cols>
    <col min="1" max="1" width="2.875" style="21" customWidth="1"/>
    <col min="2" max="2" width="7.00390625" style="21" customWidth="1"/>
    <col min="3" max="3" width="5.00390625" style="17" customWidth="1"/>
    <col min="4" max="4" width="27.375" style="21" customWidth="1"/>
    <col min="5" max="5" width="38.625" style="21" customWidth="1"/>
    <col min="6" max="6" width="13.875" style="20" customWidth="1"/>
    <col min="7" max="7" width="13.00390625" style="20" customWidth="1"/>
    <col min="8" max="9" width="18.75390625" style="20" customWidth="1"/>
    <col min="10" max="10" width="14.25390625" style="20" customWidth="1"/>
    <col min="11" max="11" width="13.75390625" style="20" customWidth="1"/>
    <col min="12" max="12" width="14.375" style="20" customWidth="1"/>
    <col min="13" max="13" width="11.875" style="21" customWidth="1"/>
    <col min="14" max="14" width="14.75390625" style="17" customWidth="1"/>
    <col min="15" max="18" width="9.125" style="21" customWidth="1"/>
    <col min="19" max="16384" width="9.125" style="21" customWidth="1"/>
  </cols>
  <sheetData>
    <row r="3" spans="7:14" s="20" customFormat="1" ht="18" customHeight="1">
      <c r="G3" s="25"/>
      <c r="H3" s="25"/>
      <c r="I3" s="25"/>
      <c r="K3" s="26"/>
      <c r="N3" s="20" t="s">
        <v>75</v>
      </c>
    </row>
    <row r="4" spans="7:11" s="20" customFormat="1" ht="18" customHeight="1">
      <c r="G4" s="25"/>
      <c r="H4" s="25"/>
      <c r="I4" s="25"/>
      <c r="K4" s="26"/>
    </row>
    <row r="5" spans="2:14" s="20" customFormat="1" ht="101.25" customHeight="1">
      <c r="B5" s="19" t="s">
        <v>71</v>
      </c>
      <c r="C5" s="19"/>
      <c r="D5" s="13" t="s">
        <v>73</v>
      </c>
      <c r="E5" s="13" t="s">
        <v>72</v>
      </c>
      <c r="F5" s="19" t="s">
        <v>74</v>
      </c>
      <c r="G5" s="13"/>
      <c r="H5" s="13" t="s">
        <v>168</v>
      </c>
      <c r="I5" s="13" t="s">
        <v>169</v>
      </c>
      <c r="J5" s="13" t="s">
        <v>76</v>
      </c>
      <c r="K5" s="29" t="s">
        <v>77</v>
      </c>
      <c r="L5" s="13" t="s">
        <v>78</v>
      </c>
      <c r="M5" s="19" t="s">
        <v>79</v>
      </c>
      <c r="N5" s="13" t="s">
        <v>80</v>
      </c>
    </row>
    <row r="6" spans="2:14" s="20" customFormat="1" ht="20.25" customHeight="1">
      <c r="B6" s="19">
        <v>1</v>
      </c>
      <c r="C6" s="19">
        <v>2</v>
      </c>
      <c r="D6" s="19">
        <v>2</v>
      </c>
      <c r="E6" s="19">
        <v>3</v>
      </c>
      <c r="F6" s="19">
        <v>4</v>
      </c>
      <c r="G6" s="19">
        <v>6</v>
      </c>
      <c r="H6" s="19">
        <v>7</v>
      </c>
      <c r="I6" s="19"/>
      <c r="J6" s="19">
        <v>5</v>
      </c>
      <c r="K6" s="19">
        <v>6</v>
      </c>
      <c r="L6" s="19">
        <v>7</v>
      </c>
      <c r="M6" s="19">
        <v>8</v>
      </c>
      <c r="N6" s="13">
        <v>9</v>
      </c>
    </row>
    <row r="7" spans="2:14" s="23" customFormat="1" ht="27.75" customHeight="1">
      <c r="B7" s="19">
        <v>1</v>
      </c>
      <c r="C7" s="13">
        <v>1</v>
      </c>
      <c r="D7" s="18" t="s">
        <v>16</v>
      </c>
      <c r="E7" s="18" t="s">
        <v>126</v>
      </c>
      <c r="F7" s="13" t="s">
        <v>12</v>
      </c>
      <c r="G7" s="13" t="s">
        <v>58</v>
      </c>
      <c r="H7" s="13" t="s">
        <v>69</v>
      </c>
      <c r="I7" s="13"/>
      <c r="J7" s="19">
        <v>300000</v>
      </c>
      <c r="K7" s="19">
        <f>J7*3/100</f>
        <v>9000</v>
      </c>
      <c r="L7" s="13">
        <f>J7*7/100</f>
        <v>21000</v>
      </c>
      <c r="M7" s="19">
        <f>K7+L7</f>
        <v>30000</v>
      </c>
      <c r="N7" s="19">
        <f>J7+M7</f>
        <v>330000</v>
      </c>
    </row>
    <row r="8" spans="2:14" s="23" customFormat="1" ht="27.75" customHeight="1">
      <c r="B8" s="19">
        <v>2</v>
      </c>
      <c r="C8" s="13">
        <v>2</v>
      </c>
      <c r="D8" s="18" t="s">
        <v>24</v>
      </c>
      <c r="E8" s="116" t="s">
        <v>127</v>
      </c>
      <c r="F8" s="13" t="s">
        <v>42</v>
      </c>
      <c r="G8" s="13" t="s">
        <v>154</v>
      </c>
      <c r="H8" s="13"/>
      <c r="I8" s="13"/>
      <c r="J8" s="19">
        <v>270000</v>
      </c>
      <c r="K8" s="19">
        <v>0</v>
      </c>
      <c r="L8" s="13">
        <v>0</v>
      </c>
      <c r="M8" s="19">
        <v>0</v>
      </c>
      <c r="N8" s="19">
        <f>J8+M8</f>
        <v>270000</v>
      </c>
    </row>
    <row r="9" spans="2:14" s="23" customFormat="1" ht="27.75" customHeight="1">
      <c r="B9" s="19">
        <v>3</v>
      </c>
      <c r="C9" s="13">
        <v>4</v>
      </c>
      <c r="D9" s="18" t="s">
        <v>28</v>
      </c>
      <c r="E9" s="118" t="s">
        <v>128</v>
      </c>
      <c r="F9" s="13" t="s">
        <v>34</v>
      </c>
      <c r="G9" s="13" t="s">
        <v>60</v>
      </c>
      <c r="H9" s="13"/>
      <c r="I9" s="13"/>
      <c r="J9" s="19">
        <v>240000</v>
      </c>
      <c r="K9" s="19">
        <f aca="true" t="shared" si="0" ref="K9:K23">J9*3/100</f>
        <v>7200</v>
      </c>
      <c r="L9" s="13">
        <f>J9*7/100</f>
        <v>16800</v>
      </c>
      <c r="M9" s="19">
        <f aca="true" t="shared" si="1" ref="M9:M23">K9+L9</f>
        <v>24000</v>
      </c>
      <c r="N9" s="19">
        <f>J9+L9</f>
        <v>256800</v>
      </c>
    </row>
    <row r="10" spans="2:14" s="23" customFormat="1" ht="27.75" customHeight="1">
      <c r="B10" s="19">
        <v>4</v>
      </c>
      <c r="C10" s="13">
        <v>5</v>
      </c>
      <c r="D10" s="18" t="s">
        <v>28</v>
      </c>
      <c r="E10" s="118" t="s">
        <v>130</v>
      </c>
      <c r="F10" s="13" t="s">
        <v>35</v>
      </c>
      <c r="G10" s="13" t="s">
        <v>60</v>
      </c>
      <c r="H10" s="13"/>
      <c r="I10" s="13"/>
      <c r="J10" s="19">
        <v>240000</v>
      </c>
      <c r="K10" s="19">
        <f t="shared" si="0"/>
        <v>7200</v>
      </c>
      <c r="L10" s="13">
        <f>J10*7/100</f>
        <v>16800</v>
      </c>
      <c r="M10" s="19">
        <f t="shared" si="1"/>
        <v>24000</v>
      </c>
      <c r="N10" s="19">
        <f>J10+L10</f>
        <v>256800</v>
      </c>
    </row>
    <row r="11" spans="2:14" s="23" customFormat="1" ht="19.5" customHeight="1">
      <c r="B11" s="19"/>
      <c r="C11" s="13">
        <v>6</v>
      </c>
      <c r="D11" s="18" t="s">
        <v>28</v>
      </c>
      <c r="E11" s="116" t="s">
        <v>131</v>
      </c>
      <c r="F11" s="13" t="s">
        <v>36</v>
      </c>
      <c r="G11" s="13" t="s">
        <v>61</v>
      </c>
      <c r="H11" s="13"/>
      <c r="I11" s="13"/>
      <c r="J11" s="19">
        <v>240000</v>
      </c>
      <c r="K11" s="19">
        <f t="shared" si="0"/>
        <v>7200</v>
      </c>
      <c r="L11" s="13">
        <v>0</v>
      </c>
      <c r="M11" s="19">
        <v>0</v>
      </c>
      <c r="N11" s="19">
        <f>J11+L11</f>
        <v>240000</v>
      </c>
    </row>
    <row r="12" spans="2:14" s="23" customFormat="1" ht="24.75" customHeight="1">
      <c r="B12" s="19"/>
      <c r="C12" s="13">
        <v>7</v>
      </c>
      <c r="D12" s="18" t="s">
        <v>28</v>
      </c>
      <c r="E12" s="116" t="s">
        <v>132</v>
      </c>
      <c r="F12" s="13" t="s">
        <v>37</v>
      </c>
      <c r="G12" s="13" t="s">
        <v>64</v>
      </c>
      <c r="H12" s="13"/>
      <c r="I12" s="13"/>
      <c r="J12" s="19">
        <v>240000</v>
      </c>
      <c r="K12" s="19">
        <f t="shared" si="0"/>
        <v>7200</v>
      </c>
      <c r="L12" s="13">
        <v>0</v>
      </c>
      <c r="M12" s="19">
        <f t="shared" si="1"/>
        <v>7200</v>
      </c>
      <c r="N12" s="19">
        <v>200000</v>
      </c>
    </row>
    <row r="13" spans="2:14" s="23" customFormat="1" ht="27.75" customHeight="1">
      <c r="B13" s="19">
        <v>5</v>
      </c>
      <c r="C13" s="13">
        <v>8</v>
      </c>
      <c r="D13" s="18" t="s">
        <v>26</v>
      </c>
      <c r="E13" s="116" t="s">
        <v>133</v>
      </c>
      <c r="F13" s="13" t="s">
        <v>22</v>
      </c>
      <c r="G13" s="13" t="s">
        <v>60</v>
      </c>
      <c r="H13" s="13"/>
      <c r="I13" s="13"/>
      <c r="J13" s="19">
        <v>215000</v>
      </c>
      <c r="K13" s="19">
        <f t="shared" si="0"/>
        <v>6450</v>
      </c>
      <c r="L13" s="13">
        <f>J13*7/100</f>
        <v>15050</v>
      </c>
      <c r="M13" s="19">
        <f t="shared" si="1"/>
        <v>21500</v>
      </c>
      <c r="N13" s="19">
        <f>J13+L13</f>
        <v>230050</v>
      </c>
    </row>
    <row r="14" spans="2:14" s="23" customFormat="1" ht="24.75" customHeight="1">
      <c r="B14" s="19"/>
      <c r="C14" s="13">
        <v>9</v>
      </c>
      <c r="D14" s="18" t="s">
        <v>26</v>
      </c>
      <c r="E14" s="116" t="s">
        <v>136</v>
      </c>
      <c r="F14" s="13" t="s">
        <v>25</v>
      </c>
      <c r="G14" s="14" t="s">
        <v>62</v>
      </c>
      <c r="H14" s="14"/>
      <c r="I14" s="14"/>
      <c r="J14" s="19">
        <v>215000</v>
      </c>
      <c r="K14" s="19">
        <f t="shared" si="0"/>
        <v>6450</v>
      </c>
      <c r="L14" s="13">
        <v>0</v>
      </c>
      <c r="M14" s="19">
        <f t="shared" si="1"/>
        <v>6450</v>
      </c>
      <c r="N14" s="19">
        <v>180000</v>
      </c>
    </row>
    <row r="15" spans="2:14" s="23" customFormat="1" ht="24.75" customHeight="1">
      <c r="B15" s="19"/>
      <c r="C15" s="13">
        <v>10</v>
      </c>
      <c r="D15" s="18" t="s">
        <v>26</v>
      </c>
      <c r="E15" s="116" t="s">
        <v>167</v>
      </c>
      <c r="F15" s="13" t="s">
        <v>38</v>
      </c>
      <c r="G15" s="13">
        <v>0</v>
      </c>
      <c r="H15" s="13"/>
      <c r="I15" s="13"/>
      <c r="J15" s="19">
        <v>215000</v>
      </c>
      <c r="K15" s="19">
        <f t="shared" si="0"/>
        <v>6450</v>
      </c>
      <c r="L15" s="13">
        <v>0</v>
      </c>
      <c r="M15" s="19">
        <f t="shared" si="1"/>
        <v>6450</v>
      </c>
      <c r="N15" s="19">
        <v>180000</v>
      </c>
    </row>
    <row r="16" spans="2:14" s="23" customFormat="1" ht="24.75" customHeight="1">
      <c r="B16" s="19"/>
      <c r="C16" s="13">
        <v>11</v>
      </c>
      <c r="D16" s="18" t="s">
        <v>26</v>
      </c>
      <c r="E16" s="116" t="s">
        <v>134</v>
      </c>
      <c r="F16" s="13" t="s">
        <v>39</v>
      </c>
      <c r="G16" s="14" t="s">
        <v>62</v>
      </c>
      <c r="H16" s="14"/>
      <c r="I16" s="14"/>
      <c r="J16" s="19">
        <v>215000</v>
      </c>
      <c r="K16" s="19">
        <f t="shared" si="0"/>
        <v>6450</v>
      </c>
      <c r="L16" s="13">
        <v>0</v>
      </c>
      <c r="M16" s="19">
        <f t="shared" si="1"/>
        <v>6450</v>
      </c>
      <c r="N16" s="19">
        <v>180000</v>
      </c>
    </row>
    <row r="17" spans="2:14" s="23" customFormat="1" ht="24.75" customHeight="1">
      <c r="B17" s="19"/>
      <c r="C17" s="13">
        <v>12</v>
      </c>
      <c r="D17" s="18" t="s">
        <v>26</v>
      </c>
      <c r="E17" s="116" t="s">
        <v>135</v>
      </c>
      <c r="F17" s="13" t="s">
        <v>43</v>
      </c>
      <c r="G17" s="13" t="s">
        <v>59</v>
      </c>
      <c r="H17" s="13"/>
      <c r="I17" s="13"/>
      <c r="J17" s="19">
        <v>215000</v>
      </c>
      <c r="K17" s="19">
        <f t="shared" si="0"/>
        <v>6450</v>
      </c>
      <c r="L17" s="13">
        <v>0</v>
      </c>
      <c r="M17" s="19">
        <f t="shared" si="1"/>
        <v>6450</v>
      </c>
      <c r="N17" s="19">
        <v>180000</v>
      </c>
    </row>
    <row r="18" spans="2:14" s="23" customFormat="1" ht="27.75" customHeight="1">
      <c r="B18" s="19">
        <v>6</v>
      </c>
      <c r="C18" s="13">
        <v>13</v>
      </c>
      <c r="D18" s="18" t="s">
        <v>17</v>
      </c>
      <c r="E18" s="116" t="s">
        <v>165</v>
      </c>
      <c r="F18" s="14" t="s">
        <v>20</v>
      </c>
      <c r="G18" s="14" t="s">
        <v>65</v>
      </c>
      <c r="H18" s="14"/>
      <c r="I18" s="14"/>
      <c r="J18" s="19">
        <v>190000</v>
      </c>
      <c r="K18" s="19">
        <f t="shared" si="0"/>
        <v>5700</v>
      </c>
      <c r="L18" s="13">
        <f>J18*7/100</f>
        <v>13300</v>
      </c>
      <c r="M18" s="19">
        <f t="shared" si="1"/>
        <v>19000</v>
      </c>
      <c r="N18" s="19">
        <f>J18+M18</f>
        <v>209000</v>
      </c>
    </row>
    <row r="19" spans="2:14" s="23" customFormat="1" ht="24.75" customHeight="1">
      <c r="B19" s="19"/>
      <c r="C19" s="13">
        <v>14</v>
      </c>
      <c r="D19" s="18" t="s">
        <v>17</v>
      </c>
      <c r="E19" s="116" t="s">
        <v>138</v>
      </c>
      <c r="F19" s="14" t="s">
        <v>40</v>
      </c>
      <c r="G19" s="14" t="s">
        <v>63</v>
      </c>
      <c r="H19" s="14"/>
      <c r="I19" s="14"/>
      <c r="J19" s="19">
        <v>190000</v>
      </c>
      <c r="K19" s="19">
        <f t="shared" si="0"/>
        <v>5700</v>
      </c>
      <c r="L19" s="13">
        <v>0</v>
      </c>
      <c r="M19" s="19">
        <f t="shared" si="1"/>
        <v>5700</v>
      </c>
      <c r="N19" s="19">
        <f>J19+M19</f>
        <v>195700</v>
      </c>
    </row>
    <row r="20" spans="2:14" s="23" customFormat="1" ht="24.75" customHeight="1">
      <c r="B20" s="19"/>
      <c r="C20" s="13">
        <v>15</v>
      </c>
      <c r="D20" s="18" t="s">
        <v>17</v>
      </c>
      <c r="E20" s="116" t="s">
        <v>137</v>
      </c>
      <c r="F20" s="14" t="s">
        <v>41</v>
      </c>
      <c r="G20" s="14" t="s">
        <v>62</v>
      </c>
      <c r="H20" s="14"/>
      <c r="I20" s="14"/>
      <c r="J20" s="19">
        <v>190000</v>
      </c>
      <c r="K20" s="19">
        <f t="shared" si="0"/>
        <v>5700</v>
      </c>
      <c r="L20" s="13">
        <v>0</v>
      </c>
      <c r="M20" s="19">
        <f t="shared" si="1"/>
        <v>5700</v>
      </c>
      <c r="N20" s="19">
        <f>J20+M20</f>
        <v>195700</v>
      </c>
    </row>
    <row r="21" spans="2:14" s="23" customFormat="1" ht="24.75" customHeight="1">
      <c r="B21" s="19"/>
      <c r="C21" s="13"/>
      <c r="D21" s="18" t="s">
        <v>17</v>
      </c>
      <c r="E21" s="116" t="s">
        <v>166</v>
      </c>
      <c r="F21" s="14" t="s">
        <v>125</v>
      </c>
      <c r="G21" s="14"/>
      <c r="H21" s="14"/>
      <c r="I21" s="14"/>
      <c r="J21" s="19"/>
      <c r="K21" s="19"/>
      <c r="L21" s="13"/>
      <c r="M21" s="19"/>
      <c r="N21" s="19"/>
    </row>
    <row r="22" spans="2:14" s="23" customFormat="1" ht="27.75" customHeight="1">
      <c r="B22" s="19">
        <v>7</v>
      </c>
      <c r="C22" s="13">
        <v>16</v>
      </c>
      <c r="D22" s="18" t="s">
        <v>18</v>
      </c>
      <c r="E22" s="116" t="s">
        <v>140</v>
      </c>
      <c r="F22" s="13" t="s">
        <v>21</v>
      </c>
      <c r="G22" s="13" t="s">
        <v>66</v>
      </c>
      <c r="H22" s="13" t="s">
        <v>68</v>
      </c>
      <c r="I22" s="13"/>
      <c r="J22" s="19">
        <v>160000</v>
      </c>
      <c r="K22" s="19">
        <f t="shared" si="0"/>
        <v>4800</v>
      </c>
      <c r="L22" s="13">
        <f>J22*7/100</f>
        <v>11200</v>
      </c>
      <c r="M22" s="19">
        <f t="shared" si="1"/>
        <v>16000</v>
      </c>
      <c r="N22" s="19">
        <f>J22+M22</f>
        <v>176000</v>
      </c>
    </row>
    <row r="23" spans="2:14" s="23" customFormat="1" ht="27.75" customHeight="1">
      <c r="B23" s="19">
        <v>8</v>
      </c>
      <c r="C23" s="13">
        <v>17</v>
      </c>
      <c r="D23" s="18" t="s">
        <v>18</v>
      </c>
      <c r="E23" s="116" t="s">
        <v>139</v>
      </c>
      <c r="F23" s="13" t="s">
        <v>33</v>
      </c>
      <c r="G23" s="13" t="s">
        <v>67</v>
      </c>
      <c r="H23" s="13" t="s">
        <v>70</v>
      </c>
      <c r="I23" s="13"/>
      <c r="J23" s="19">
        <v>160000</v>
      </c>
      <c r="K23" s="19">
        <f t="shared" si="0"/>
        <v>4800</v>
      </c>
      <c r="L23" s="13">
        <f>J23*7/100</f>
        <v>11200</v>
      </c>
      <c r="M23" s="19">
        <f t="shared" si="1"/>
        <v>16000</v>
      </c>
      <c r="N23" s="19">
        <f>J23+M23</f>
        <v>176000</v>
      </c>
    </row>
    <row r="24" spans="3:14" s="22" customFormat="1" ht="24.75" customHeight="1">
      <c r="C24" s="20"/>
      <c r="F24" s="20"/>
      <c r="G24" s="20"/>
      <c r="H24" s="20"/>
      <c r="I24" s="20"/>
      <c r="J24" s="27"/>
      <c r="K24" s="28">
        <f>SUM(K7:K23)</f>
        <v>96750</v>
      </c>
      <c r="L24" s="27">
        <f>SUM(L7:L23)</f>
        <v>105350</v>
      </c>
      <c r="M24" s="27">
        <f>SUM(M7:M23)</f>
        <v>194900</v>
      </c>
      <c r="N24" s="27"/>
    </row>
  </sheetData>
  <sheetProtection/>
  <autoFilter ref="B6:N6"/>
  <printOptions/>
  <pageMargins left="0.2" right="0" top="0.25" bottom="0.25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</dc:creator>
  <cp:keywords/>
  <dc:description/>
  <cp:lastModifiedBy>user</cp:lastModifiedBy>
  <cp:lastPrinted>2021-11-08T07:49:41Z</cp:lastPrinted>
  <dcterms:created xsi:type="dcterms:W3CDTF">2007-06-06T06:16:02Z</dcterms:created>
  <dcterms:modified xsi:type="dcterms:W3CDTF">2021-11-08T07:50:01Z</dcterms:modified>
  <cp:category/>
  <cp:version/>
  <cp:contentType/>
  <cp:contentStatus/>
</cp:coreProperties>
</file>